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08aplsv02\財政課\01 財政一般\03 財政状況資料集（財政指標分析)\R05決算\02_2回目（公会計追加）\04_HP掲載\"/>
    </mc:Choice>
  </mc:AlternateContent>
  <xr:revisionPtr revIDLastSave="0" documentId="13_ncr:1_{7B9FA190-2B10-478E-91BD-382A7FCF79BF}" xr6:coauthVersionLast="47" xr6:coauthVersionMax="47" xr10:uidLastSave="{00000000-0000-0000-0000-000000000000}"/>
  <bookViews>
    <workbookView xWindow="2037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AM34" i="10"/>
  <c r="AM35" i="10" s="1"/>
  <c r="BE34" i="10" l="1"/>
  <c r="BE35" i="10" s="1"/>
</calcChain>
</file>

<file path=xl/sharedStrings.xml><?xml version="1.0" encoding="utf-8"?>
<sst xmlns="http://schemas.openxmlformats.org/spreadsheetml/2006/main" count="1189" uniqueCount="588">
  <si>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</si>
  <si>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</si>
  <si>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</si>
  <si>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</si>
  <si>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</si>
  <si>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</si>
  <si>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</si>
  <si>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</si>
  <si>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</si>
  <si>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</si>
  <si>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</si>
  <si>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</si>
  <si>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</si>
  <si>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</si>
  <si>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</si>
  <si>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</si>
  <si>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</si>
  <si>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</si>
  <si>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</si>
  <si>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</si>
  <si>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</si>
  <si>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</si>
  <si>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</si>
  <si>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</si>
  <si>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</si>
  <si>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</si>
  <si>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</si>
  <si>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</si>
  <si>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</si>
  <si>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</si>
  <si>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</si>
  <si>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</si>
  <si>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</si>
  <si>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</si>
  <si>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</si>
  <si>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</si>
  <si>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</si>
  <si>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</si>
  <si>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</si>
  <si>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</si>
  <si>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</si>
  <si>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</si>
  <si>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</si>
  <si>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</si>
  <si>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</si>
  <si>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</si>
  <si>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</si>
  <si>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</si>
  <si>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</si>
  <si>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</si>
  <si>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</si>
  <si>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</si>
  <si>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</si>
  <si>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</si>
  <si>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</si>
  <si>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</si>
  <si>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</si>
  <si>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</si>
  <si>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</si>
  <si>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</si>
  <si>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</si>
  <si>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</si>
  <si>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</si>
  <si>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</si>
  <si>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</si>
  <si>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</si>
  <si>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</si>
  <si>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</si>
  <si>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</si>
  <si>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</si>
  <si>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</si>
  <si>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</si>
  <si>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</si>
  <si>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</si>
  <si>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</si>
  <si>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</si>
  <si>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</si>
  <si>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</si>
  <si>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</si>
  <si>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</si>
  <si>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</si>
  <si>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</si>
  <si>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</si>
  <si>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</si>
  <si>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</si>
  <si>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</si>
  <si>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</si>
  <si>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</si>
  <si>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</si>
  <si>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</si>
  <si>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</si>
  <si>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</si>
  <si>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</si>
  <si>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</si>
  <si>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</si>
  <si>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</si>
  <si>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</si>
  <si>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</si>
  <si>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</si>
  <si>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</si>
  <si>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</si>
  <si>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</si>
  <si>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</si>
  <si>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</si>
  <si>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</si>
  <si>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</si>
  <si>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</si>
  <si>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</si>
  <si>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</si>
  <si>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</si>
  <si>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</si>
  <si>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</si>
  <si>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</si>
  <si>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</si>
  <si>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</si>
  <si>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</si>
  <si>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</si>
  <si>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</si>
  <si>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</si>
  <si>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</si>
  <si>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</si>
  <si>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</si>
  <si>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</si>
  <si>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</si>
  <si>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</si>
  <si>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</si>
  <si>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</si>
  <si>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</si>
  <si>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</si>
  <si>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</si>
  <si>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</si>
  <si>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</si>
  <si>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</si>
  <si>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</si>
  <si>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</si>
  <si>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</si>
  <si>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</si>
  <si>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</si>
  <si>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</si>
  <si>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</si>
  <si>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</si>
  <si>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</si>
  <si>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</si>
  <si>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</si>
  <si>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</si>
  <si>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</si>
  <si>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</si>
  <si>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</si>
  <si>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</si>
  <si>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</si>
  <si>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</si>
  <si>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</si>
  <si>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</si>
  <si>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</si>
  <si>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</si>
  <si>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</si>
  <si>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</si>
  <si>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</si>
  <si>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</si>
  <si>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</si>
  <si>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</si>
  <si>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</si>
  <si>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</si>
  <si>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</si>
  <si>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</si>
  <si>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</si>
  <si>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</si>
  <si>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</si>
  <si>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</si>
  <si>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</si>
  <si>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</si>
  <si>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</si>
  <si>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</si>
  <si>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</si>
  <si>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</si>
  <si>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</si>
  <si>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</si>
  <si>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</si>
  <si>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</si>
  <si>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</si>
  <si>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</si>
  <si>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</si>
  <si>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</si>
  <si>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</si>
  <si>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</si>
  <si>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</si>
  <si>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</si>
  <si>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</si>
  <si>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</si>
  <si>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</si>
  <si>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</si>
  <si>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</si>
  <si>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</si>
  <si>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</si>
  <si>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</si>
  <si>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</si>
  <si>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</si>
  <si>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</si>
  <si>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</si>
  <si>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</si>
  <si>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</si>
  <si>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</si>
  <si>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</si>
  <si>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岐阜県揖斐川町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</si>
  <si>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</si>
  <si>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</si>
  <si>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</si>
  <si>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</si>
  <si>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</si>
  <si>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</si>
  <si>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</si>
  <si>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</si>
  <si>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</si>
  <si>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</si>
  <si>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</si>
  <si>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</si>
  <si>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</si>
  <si>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</si>
  <si>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</si>
  <si>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</si>
  <si>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</si>
  <si>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</si>
  <si>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</si>
  <si>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</si>
  <si>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</si>
  <si>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</si>
  <si>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</si>
  <si>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</si>
  <si>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</si>
  <si>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</si>
  <si>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</si>
  <si>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</si>
  <si>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</si>
  <si>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</si>
  <si>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</si>
  <si>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</si>
  <si>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</si>
  <si>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</si>
  <si>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</si>
  <si>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</si>
  <si>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</si>
  <si>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</si>
  <si>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</si>
  <si>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</si>
  <si>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</si>
  <si>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</si>
  <si>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</si>
  <si>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</si>
  <si>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</si>
  <si>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</si>
  <si>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</si>
  <si>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</si>
  <si>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</si>
  <si>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</si>
  <si>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</si>
  <si>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</si>
  <si>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</si>
  <si>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</si>
  <si>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</si>
  <si>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</si>
  <si>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</si>
  <si>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</si>
  <si>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</si>
  <si>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</si>
  <si>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</si>
  <si>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</si>
  <si>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</si>
  <si>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</si>
  <si>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</si>
  <si>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</si>
  <si>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</si>
  <si>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</si>
  <si>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</si>
  <si>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</si>
  <si>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</si>
  <si>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</si>
  <si>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</si>
  <si>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</si>
  <si>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</si>
  <si>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</si>
  <si>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</si>
  <si>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</si>
  <si>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</si>
  <si>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</si>
  <si>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</si>
  <si>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</si>
  <si>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</si>
  <si>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</si>
  <si>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</si>
  <si>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</si>
  <si>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</si>
  <si>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</si>
  <si>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</si>
  <si>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</si>
  <si>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</si>
  <si>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</si>
  <si>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</si>
  <si>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</si>
  <si>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</si>
  <si>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</si>
  <si>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</si>
  <si>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</si>
  <si>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</si>
  <si>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</si>
  <si>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</si>
  <si>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</si>
  <si>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</si>
  <si>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</si>
  <si>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</si>
  <si>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</si>
  <si>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</si>
  <si>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</si>
  <si>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</si>
  <si>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</si>
  <si>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</si>
  <si>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</si>
  <si>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</si>
  <si>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</si>
  <si>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</si>
  <si>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</si>
  <si>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</si>
  <si>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</si>
  <si>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</si>
  <si>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</si>
  <si>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</si>
  <si>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</si>
  <si>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</si>
  <si>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</si>
  <si>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</si>
  <si>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</si>
  <si>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</si>
  <si>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</si>
  <si>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</si>
  <si>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</si>
  <si>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</si>
  <si>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</si>
  <si>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</si>
  <si>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</si>
  <si>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</si>
  <si>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</si>
  <si>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</si>
  <si>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</si>
  <si>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</si>
  <si>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</si>
  <si>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</si>
  <si>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</si>
  <si>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</si>
  <si>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</si>
  <si>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</si>
  <si>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</si>
  <si>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</si>
  <si>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</si>
  <si>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</si>
  <si>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</si>
  <si>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岐阜県揖斐川町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</si>
  <si>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</si>
  <si>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</si>
  <si>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</si>
  <si>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</si>
  <si>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</si>
  <si>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</si>
  <si>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</si>
  <si>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</si>
  <si>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</si>
  <si>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</si>
  <si>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</si>
  <si>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</si>
  <si>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</si>
  <si>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</si>
  <si>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</si>
  <si>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</si>
  <si>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</si>
  <si>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</si>
  <si>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</si>
  <si>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</si>
  <si>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杉原地域土地取得等特別会計</t>
    <phoneticPr fontId="5"/>
  </si>
  <si>
    <t>徳山ダム上流域公有地化特別会計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</si>
  <si>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</si>
  <si>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</si>
  <si>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</si>
  <si>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</si>
  <si>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</si>
  <si>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</si>
  <si>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</si>
  <si>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</si>
  <si>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</si>
  <si>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</si>
  <si>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</si>
  <si>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</si>
  <si>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</si>
  <si>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</si>
  <si>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</si>
  <si>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</si>
  <si>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水道事業会計</t>
    <phoneticPr fontId="5"/>
  </si>
  <si>
    <t>法適用企業</t>
    <phoneticPr fontId="5"/>
  </si>
  <si>
    <t>下水道事業会計</t>
    <phoneticPr fontId="5"/>
  </si>
  <si>
    <t>小水力発電事業特別会計</t>
    <phoneticPr fontId="5"/>
  </si>
  <si>
    <t>法非適用企業</t>
    <phoneticPr fontId="5"/>
  </si>
  <si>
    <t>企業用地造成事業特別会計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</si>
  <si>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</si>
  <si>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</si>
  <si>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</si>
  <si>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</si>
  <si>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</si>
  <si>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</si>
  <si>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</si>
  <si>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</si>
  <si>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</si>
  <si>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</si>
  <si>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</si>
  <si>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</si>
  <si>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</si>
  <si>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</si>
  <si>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</si>
  <si>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</si>
  <si>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</si>
  <si>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</si>
  <si>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</si>
  <si>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</si>
  <si>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</si>
  <si>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</si>
  <si>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</si>
  <si>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</si>
  <si>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</si>
  <si>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</si>
  <si>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</si>
  <si>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</si>
  <si>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</si>
  <si>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</si>
  <si>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</si>
  <si>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</si>
  <si>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</si>
  <si>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</si>
  <si>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</si>
  <si>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</si>
  <si>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</si>
  <si>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</si>
  <si>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</si>
  <si>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</si>
  <si>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</si>
  <si>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</si>
  <si>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</si>
  <si>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</si>
  <si>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</si>
  <si>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</si>
  <si>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</si>
  <si>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</si>
  <si>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</si>
  <si>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</si>
  <si>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</si>
  <si>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</si>
  <si>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</si>
  <si>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</si>
  <si>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</si>
  <si>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</si>
  <si>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</si>
  <si>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</si>
  <si>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</si>
  <si>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</si>
  <si>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</si>
  <si>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</si>
  <si>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</si>
  <si>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</si>
  <si>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</si>
  <si>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</si>
  <si>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</si>
  <si>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</si>
  <si>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</si>
  <si>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</si>
  <si>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</si>
  <si>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</si>
  <si>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</si>
  <si>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</si>
  <si>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</si>
  <si>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</si>
  <si>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</si>
  <si>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</si>
  <si>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</si>
  <si>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</si>
  <si>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</si>
  <si>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</si>
  <si>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</si>
  <si>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</si>
  <si>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</si>
  <si>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</si>
  <si>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</si>
  <si>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</si>
  <si>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</si>
  <si>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</si>
  <si>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</si>
  <si>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</si>
  <si>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</si>
  <si>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</si>
  <si>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</si>
  <si>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</si>
  <si>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</si>
  <si>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</si>
  <si>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</si>
  <si>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</si>
  <si>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</si>
  <si>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</si>
  <si>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</si>
  <si>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</si>
  <si>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</si>
  <si>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</si>
  <si>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</si>
  <si>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</si>
  <si>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</si>
  <si>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</si>
  <si>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</si>
  <si>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</si>
  <si>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</si>
  <si>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</si>
  <si>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</si>
  <si>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</si>
  <si>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</si>
  <si>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</si>
  <si>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</si>
  <si>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</si>
  <si>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</si>
  <si>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</si>
  <si>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</si>
  <si>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</si>
  <si>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</si>
  <si>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</si>
  <si>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</si>
  <si>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</si>
  <si>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</si>
  <si>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</si>
  <si>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</si>
  <si>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</si>
  <si>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</si>
  <si>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</si>
  <si>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</si>
  <si>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1.44</t>
  </si>
  <si>
    <t>▲ 3.02</t>
  </si>
  <si>
    <t>水道事業会計</t>
  </si>
  <si>
    <t>一般会計</t>
  </si>
  <si>
    <t>下水道事業会計</t>
  </si>
  <si>
    <t>国民健康保険特別会計</t>
  </si>
  <si>
    <t>後期高齢者医療特別会計</t>
  </si>
  <si>
    <t>国民健康保険直診勘定特別会計</t>
  </si>
  <si>
    <t>杉原地域土地取得等特別会計</t>
  </si>
  <si>
    <t>徳山ダム上流域公有地化特別会計</t>
  </si>
  <si>
    <t>その他会計（赤字）</t>
  </si>
  <si>
    <t>その他会計（黒字）</t>
  </si>
  <si>
    <t>R01</t>
    <phoneticPr fontId="5"/>
  </si>
  <si>
    <t>R02</t>
    <phoneticPr fontId="5"/>
  </si>
  <si>
    <t>R03</t>
    <phoneticPr fontId="5"/>
  </si>
  <si>
    <t>R04</t>
    <phoneticPr fontId="5"/>
  </si>
  <si>
    <t>R05</t>
    <phoneticPr fontId="5"/>
  </si>
  <si>
    <t>694百万円基金繰入</t>
    <rPh sb="3" eb="6">
      <t>ヒャクマンエン</t>
    </rPh>
    <rPh sb="6" eb="10">
      <t>キキンクリイレ</t>
    </rPh>
    <phoneticPr fontId="2"/>
  </si>
  <si>
    <t>-</t>
    <phoneticPr fontId="2"/>
  </si>
  <si>
    <t>2百万円基金繰入</t>
    <rPh sb="1" eb="4">
      <t>ヒャクマンエン</t>
    </rPh>
    <rPh sb="4" eb="8">
      <t>キキンクリイレ</t>
    </rPh>
    <phoneticPr fontId="2"/>
  </si>
  <si>
    <t>115百万円基金繰入</t>
    <rPh sb="3" eb="10">
      <t>ヒャクマンエンキキンクリイレ</t>
    </rPh>
    <phoneticPr fontId="2"/>
  </si>
  <si>
    <t>大垣衛生施設組合（一般会計）</t>
  </si>
  <si>
    <t>揖斐郡養基小学校養基保育所組合（一般会計）</t>
  </si>
  <si>
    <t>岐阜県市町村会館組合（一般会計）</t>
  </si>
  <si>
    <t>樫原谷林野組合（一般会計）</t>
  </si>
  <si>
    <t>足打谷林野組合（一般会計）</t>
  </si>
  <si>
    <t>岐阜県市町村職員退職手当組合（一般会計）</t>
  </si>
  <si>
    <t>西濃環境整備組合（一般会計）</t>
  </si>
  <si>
    <t>揖斐川水防事務組合（一般会計）</t>
  </si>
  <si>
    <t>揖斐郡消防組合（一般会計）</t>
  </si>
  <si>
    <t>揖斐広域連合（一般会計）</t>
  </si>
  <si>
    <t>揖斐広域連合（介護保険事業会計）</t>
  </si>
  <si>
    <t>岐阜県後期高齢者医療広域連合（一般会計）</t>
  </si>
  <si>
    <t>岐阜県後期高齢者医療広域連合（後期高齢者医療事業会計）</t>
  </si>
  <si>
    <t>6百万円基金繰入</t>
    <rPh sb="1" eb="4">
      <t>ヒャクマンエン</t>
    </rPh>
    <rPh sb="4" eb="8">
      <t>キキンクリイレ</t>
    </rPh>
    <phoneticPr fontId="2"/>
  </si>
  <si>
    <t>62百万円基金繰入</t>
    <rPh sb="2" eb="5">
      <t>ヒャクマンエン</t>
    </rPh>
    <rPh sb="5" eb="9">
      <t>キキンクリイレ</t>
    </rPh>
    <phoneticPr fontId="2"/>
  </si>
  <si>
    <t>15百万円基金繰入</t>
    <rPh sb="2" eb="5">
      <t>ヒャクマンエン</t>
    </rPh>
    <rPh sb="5" eb="9">
      <t>キキンクリイレ</t>
    </rPh>
    <phoneticPr fontId="2"/>
  </si>
  <si>
    <t>樽見鉄道</t>
    <rPh sb="0" eb="4">
      <t>タルミテツドウ</t>
    </rPh>
    <phoneticPr fontId="2"/>
  </si>
  <si>
    <t>公有地化推進基金</t>
    <phoneticPr fontId="5"/>
  </si>
  <si>
    <t>合併振興基金</t>
    <phoneticPr fontId="5"/>
  </si>
  <si>
    <t>公共施設整備基金</t>
    <phoneticPr fontId="5"/>
  </si>
  <si>
    <t>久瀬・藤橋地域振興基金</t>
  </si>
  <si>
    <t>町営住宅整備基金</t>
    <rPh sb="0" eb="2">
      <t>チョウエイ</t>
    </rPh>
    <rPh sb="2" eb="4">
      <t>ジュウタク</t>
    </rPh>
    <rPh sb="4" eb="6">
      <t>セイビ</t>
    </rPh>
    <rPh sb="6" eb="8">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</si>
  <si>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</si>
  <si>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</si>
  <si>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</si>
  <si>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</si>
  <si>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</si>
  <si>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及び将来負担比率は類似団体と比較して低い。要因としては、旧町村から承継した地方債の償還が進み、毎年度の償還額が減少してきたこと及び地方債の発行の抑制をしてきたためである。今後も人件費や物件費、公債費等の経常的歳出の縮減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</si>
  <si>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</si>
  <si>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</si>
  <si>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</si>
  <si>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24年度から将来負担比率は「-％」となっているが、合併団体であり広大な面積を持つ当町は、公共施設等の総量が多く、それに伴い、施設等の老朽化も一度に進むこととなる。今後は、将来負担額を抑えるためにも地方債の発行の抑制に努めるほか、「揖斐川町公共施設等総合管理計画」に基づき、施設総量の適正化のみならず、民間のノウハウや資金の導入等も検討し、健全で持続可能な自治体経営の実現を目指す。</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</si>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</sst>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0AC8BAB-4BE6-4537-AF66-9C9FB7BF73A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84459</c:v>
                </c:pt>
                <c:pt idx="2">
                  <c:v>74568</c:v>
                </c:pt>
                <c:pt idx="3">
                  <c:v>73693</c:v>
                </c:pt>
                <c:pt idx="4">
                  <c:v>79401</c:v>
                </c:pt>
              </c:numCache>
            </c:numRef>
          </c:val>
          <c:smooth val="0"/>
          <c:extLst>
            <c:ext xmlns:c16="http://schemas.microsoft.com/office/drawing/2014/chart" uri="{C3380CC4-5D6E-409C-BE32-E72D297353CC}">
              <c16:uniqueId val="{00000000-899E-4952-AF15-77BBE21231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138205</c:v>
                </c:pt>
                <c:pt idx="1">
                  <c:v>118680</c:v>
                </c:pt>
                <c:pt idx="2">
                  <c:v>98168</c:v>
                </c:pt>
                <c:pt idx="3">
                  <c:v>107326</c:v>
                </c:pt>
                <c:pt idx="4">
                  <c:v>100507</c:v>
                </c:pt>
              </c:numCache>
            </c:numRef>
          </c:val>
          <c:smooth val="0"/>
          <c:extLst>
            <c:ext xmlns:c16="http://schemas.microsoft.com/office/drawing/2014/chart" uri="{C3380CC4-5D6E-409C-BE32-E72D297353CC}">
              <c16:uniqueId val="{00000001-899E-4952-AF15-77BBE21231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3.86</c:v>
                </c:pt>
                <c:pt idx="1">
                  <c:v>6.06</c:v>
                </c:pt>
                <c:pt idx="2">
                  <c:v>9.6999999999999993</c:v>
                </c:pt>
                <c:pt idx="3">
                  <c:v>6.47</c:v>
                </c:pt>
                <c:pt idx="4">
                  <c:v>3.46</c:v>
                </c:pt>
              </c:numCache>
            </c:numRef>
          </c:val>
          <c:extLst>
            <c:ext xmlns:c16="http://schemas.microsoft.com/office/drawing/2014/chart" uri="{C3380CC4-5D6E-409C-BE32-E72D297353CC}">
              <c16:uniqueId val="{00000000-BA25-401A-977D-BE44192A15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31.41</c:v>
                </c:pt>
                <c:pt idx="1">
                  <c:v>29.64</c:v>
                </c:pt>
                <c:pt idx="2">
                  <c:v>31.73</c:v>
                </c:pt>
                <c:pt idx="3">
                  <c:v>38.32</c:v>
                </c:pt>
                <c:pt idx="4">
                  <c:v>38</c:v>
                </c:pt>
              </c:numCache>
            </c:numRef>
          </c:val>
          <c:extLst>
            <c:ext xmlns:c16="http://schemas.microsoft.com/office/drawing/2014/chart" uri="{C3380CC4-5D6E-409C-BE32-E72D297353CC}">
              <c16:uniqueId val="{00000001-BA25-401A-977D-BE44192A15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-1.44</c:v>
                </c:pt>
                <c:pt idx="1">
                  <c:v>0.92</c:v>
                </c:pt>
                <c:pt idx="2">
                  <c:v>6.68</c:v>
                </c:pt>
                <c:pt idx="3">
                  <c:v>1.3</c:v>
                </c:pt>
                <c:pt idx="4">
                  <c:v>-3.02</c:v>
                </c:pt>
              </c:numCache>
            </c:numRef>
          </c:val>
          <c:smooth val="0"/>
          <c:extLst>
            <c:ext xmlns:c16="http://schemas.microsoft.com/office/drawing/2014/chart" uri="{C3380CC4-5D6E-409C-BE32-E72D297353CC}">
              <c16:uniqueId val="{00000002-BA25-401A-977D-BE44192A15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5.41</c:v>
                </c:pt>
                <c:pt idx="2">
                  <c:v>#N/A</c:v>
                </c:pt>
                <c:pt idx="3">
                  <c:v>4.9000000000000004</c:v>
                </c:pt>
                <c:pt idx="4">
                  <c:v>#N/A</c:v>
                </c:pt>
                <c:pt idx="5">
                  <c:v>4.79</c:v>
                </c:pt>
                <c:pt idx="6">
                  <c:v>#N/A</c:v>
                </c:pt>
                <c:pt idx="7">
                  <c:v>0.59</c:v>
                </c:pt>
                <c:pt idx="8">
                  <c:v>#N/A</c:v>
                </c:pt>
                <c:pt idx="9">
                  <c:v>0</c:v>
                </c:pt>
              </c:numCache>
            </c:numRef>
          </c:val>
          <c:extLst>
            <c:ext xmlns:c16="http://schemas.microsoft.com/office/drawing/2014/chart" uri="{C3380CC4-5D6E-409C-BE32-E72D297353CC}">
              <c16:uniqueId val="{00000000-83E6-48CE-BDC9-EE81EF3402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E6-48CE-BDC9-EE81EF3402C6}"/>
            </c:ext>
          </c:extLst>
        </c:ser>
        <c:ser>
          <c:idx val="2"/>
          <c:order val="2"/>
          <c:tx>
            <c:strRef>
              <c:f>データシート!$A$29</c:f>
              <c:strCache>
                <c:ptCount val="1"/>
                <c:pt idx="0">
                  <c:v>徳山ダム上流域公有地化特別会計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3E6-48CE-BDC9-EE81EF3402C6}"/>
            </c:ext>
          </c:extLst>
        </c:ser>
        <c:ser>
          <c:idx val="3"/>
          <c:order val="3"/>
          <c:tx>
            <c:strRef>
              <c:f>データシート!$A$30</c:f>
              <c:strCache>
                <c:ptCount val="1"/>
                <c:pt idx="0">
                  <c:v>杉原地域土地取得等特別会計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3E6-48CE-BDC9-EE81EF3402C6}"/>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0.1</c:v>
                </c:pt>
                <c:pt idx="4">
                  <c:v>#N/A</c:v>
                </c:pt>
                <c:pt idx="5">
                  <c:v>0.04</c:v>
                </c:pt>
                <c:pt idx="6">
                  <c:v>#N/A</c:v>
                </c:pt>
                <c:pt idx="7">
                  <c:v>7.0000000000000007E-2</c:v>
                </c:pt>
                <c:pt idx="8">
                  <c:v>#N/A</c:v>
                </c:pt>
                <c:pt idx="9">
                  <c:v>0.05</c:v>
                </c:pt>
              </c:numCache>
            </c:numRef>
          </c:val>
          <c:extLst>
            <c:ext xmlns:c16="http://schemas.microsoft.com/office/drawing/2014/chart" uri="{C3380CC4-5D6E-409C-BE32-E72D297353CC}">
              <c16:uniqueId val="{00000004-83E6-48CE-BDC9-EE81EF3402C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0.05</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5-83E6-48CE-BDC9-EE81EF3402C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1.21</c:v>
                </c:pt>
                <c:pt idx="2">
                  <c:v>#N/A</c:v>
                </c:pt>
                <c:pt idx="3">
                  <c:v>1.69</c:v>
                </c:pt>
                <c:pt idx="4">
                  <c:v>#N/A</c:v>
                </c:pt>
                <c:pt idx="5">
                  <c:v>2</c:v>
                </c:pt>
                <c:pt idx="6">
                  <c:v>#N/A</c:v>
                </c:pt>
                <c:pt idx="7">
                  <c:v>2.23</c:v>
                </c:pt>
                <c:pt idx="8">
                  <c:v>#N/A</c:v>
                </c:pt>
                <c:pt idx="9">
                  <c:v>1.74</c:v>
                </c:pt>
              </c:numCache>
            </c:numRef>
          </c:val>
          <c:extLst>
            <c:ext xmlns:c16="http://schemas.microsoft.com/office/drawing/2014/chart" uri="{C3380CC4-5D6E-409C-BE32-E72D297353CC}">
              <c16:uniqueId val="{00000006-83E6-48CE-BDC9-EE81EF3402C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2.8</c:v>
                </c:pt>
              </c:numCache>
            </c:numRef>
          </c:val>
          <c:extLst>
            <c:ext xmlns:c16="http://schemas.microsoft.com/office/drawing/2014/chart" uri="{C3380CC4-5D6E-409C-BE32-E72D297353CC}">
              <c16:uniqueId val="{00000007-83E6-48CE-BDC9-EE81EF3402C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3.74</c:v>
                </c:pt>
                <c:pt idx="2">
                  <c:v>#N/A</c:v>
                </c:pt>
                <c:pt idx="3">
                  <c:v>5.89</c:v>
                </c:pt>
                <c:pt idx="4">
                  <c:v>#N/A</c:v>
                </c:pt>
                <c:pt idx="5">
                  <c:v>9.5299999999999994</c:v>
                </c:pt>
                <c:pt idx="6">
                  <c:v>#N/A</c:v>
                </c:pt>
                <c:pt idx="7">
                  <c:v>6.31</c:v>
                </c:pt>
                <c:pt idx="8">
                  <c:v>#N/A</c:v>
                </c:pt>
                <c:pt idx="9">
                  <c:v>3.46</c:v>
                </c:pt>
              </c:numCache>
            </c:numRef>
          </c:val>
          <c:extLst>
            <c:ext xmlns:c16="http://schemas.microsoft.com/office/drawing/2014/chart" uri="{C3380CC4-5D6E-409C-BE32-E72D297353CC}">
              <c16:uniqueId val="{00000008-83E6-48CE-BDC9-EE81EF3402C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7.08</c:v>
                </c:pt>
                <c:pt idx="8">
                  <c:v>#N/A</c:v>
                </c:pt>
                <c:pt idx="9">
                  <c:v>6.01</c:v>
                </c:pt>
              </c:numCache>
            </c:numRef>
          </c:val>
          <c:extLst>
            <c:ext xmlns:c16="http://schemas.microsoft.com/office/drawing/2014/chart" uri="{C3380CC4-5D6E-409C-BE32-E72D297353CC}">
              <c16:uniqueId val="{00000009-83E6-48CE-BDC9-EE81EF3402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1917</c:v>
                </c:pt>
                <c:pt idx="5">
                  <c:v>1784</c:v>
                </c:pt>
                <c:pt idx="8">
                  <c:v>1764</c:v>
                </c:pt>
                <c:pt idx="11">
                  <c:v>1618</c:v>
                </c:pt>
                <c:pt idx="14">
                  <c:v>1657</c:v>
                </c:pt>
              </c:numCache>
            </c:numRef>
          </c:val>
          <c:extLst>
            <c:ext xmlns:c16="http://schemas.microsoft.com/office/drawing/2014/chart" uri="{C3380CC4-5D6E-409C-BE32-E72D297353CC}">
              <c16:uniqueId val="{00000000-F264-4A97-8EDD-ABD3DEF54C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64-4A97-8EDD-ABD3DEF54C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64-4A97-8EDD-ABD3DEF54C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81</c:v>
                </c:pt>
                <c:pt idx="3">
                  <c:v>80</c:v>
                </c:pt>
                <c:pt idx="6">
                  <c:v>80</c:v>
                </c:pt>
                <c:pt idx="9">
                  <c:v>78</c:v>
                </c:pt>
                <c:pt idx="12">
                  <c:v>50</c:v>
                </c:pt>
              </c:numCache>
            </c:numRef>
          </c:val>
          <c:extLst>
            <c:ext xmlns:c16="http://schemas.microsoft.com/office/drawing/2014/chart" uri="{C3380CC4-5D6E-409C-BE32-E72D297353CC}">
              <c16:uniqueId val="{00000003-F264-4A97-8EDD-ABD3DEF54C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683</c:v>
                </c:pt>
                <c:pt idx="3">
                  <c:v>605</c:v>
                </c:pt>
                <c:pt idx="6">
                  <c:v>562</c:v>
                </c:pt>
                <c:pt idx="9">
                  <c:v>504</c:v>
                </c:pt>
                <c:pt idx="12">
                  <c:v>544</c:v>
                </c:pt>
              </c:numCache>
            </c:numRef>
          </c:val>
          <c:extLst>
            <c:ext xmlns:c16="http://schemas.microsoft.com/office/drawing/2014/chart" uri="{C3380CC4-5D6E-409C-BE32-E72D297353CC}">
              <c16:uniqueId val="{00000004-F264-4A97-8EDD-ABD3DEF54C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64-4A97-8EDD-ABD3DEF54C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64-4A97-8EDD-ABD3DEF54C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1641</c:v>
                </c:pt>
                <c:pt idx="3">
                  <c:v>1551</c:v>
                </c:pt>
                <c:pt idx="6">
                  <c:v>1589</c:v>
                </c:pt>
                <c:pt idx="9">
                  <c:v>1616</c:v>
                </c:pt>
                <c:pt idx="12">
                  <c:v>1594</c:v>
                </c:pt>
              </c:numCache>
            </c:numRef>
          </c:val>
          <c:extLst>
            <c:ext xmlns:c16="http://schemas.microsoft.com/office/drawing/2014/chart" uri="{C3380CC4-5D6E-409C-BE32-E72D297353CC}">
              <c16:uniqueId val="{00000007-F264-4A97-8EDD-ABD3DEF54CE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488</c:v>
                </c:pt>
                <c:pt idx="2">
                  <c:v>#N/A</c:v>
                </c:pt>
                <c:pt idx="3">
                  <c:v>#N/A</c:v>
                </c:pt>
                <c:pt idx="4">
                  <c:v>452</c:v>
                </c:pt>
                <c:pt idx="5">
                  <c:v>#N/A</c:v>
                </c:pt>
                <c:pt idx="6">
                  <c:v>#N/A</c:v>
                </c:pt>
                <c:pt idx="7">
                  <c:v>467</c:v>
                </c:pt>
                <c:pt idx="8">
                  <c:v>#N/A</c:v>
                </c:pt>
                <c:pt idx="9">
                  <c:v>#N/A</c:v>
                </c:pt>
                <c:pt idx="10">
                  <c:v>580</c:v>
                </c:pt>
                <c:pt idx="11">
                  <c:v>#N/A</c:v>
                </c:pt>
                <c:pt idx="12">
                  <c:v>#N/A</c:v>
                </c:pt>
                <c:pt idx="13">
                  <c:v>531</c:v>
                </c:pt>
                <c:pt idx="14">
                  <c:v>#N/A</c:v>
                </c:pt>
              </c:numCache>
            </c:numRef>
          </c:val>
          <c:smooth val="0"/>
          <c:extLst>
            <c:ext xmlns:c16="http://schemas.microsoft.com/office/drawing/2014/chart" uri="{C3380CC4-5D6E-409C-BE32-E72D297353CC}">
              <c16:uniqueId val="{00000008-F264-4A97-8EDD-ABD3DEF54CE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18704</c:v>
                </c:pt>
                <c:pt idx="5">
                  <c:v>17994</c:v>
                </c:pt>
                <c:pt idx="8">
                  <c:v>17455</c:v>
                </c:pt>
                <c:pt idx="11">
                  <c:v>16514</c:v>
                </c:pt>
                <c:pt idx="14">
                  <c:v>16011</c:v>
                </c:pt>
              </c:numCache>
            </c:numRef>
          </c:val>
          <c:extLst>
            <c:ext xmlns:c16="http://schemas.microsoft.com/office/drawing/2014/chart" uri="{C3380CC4-5D6E-409C-BE32-E72D297353CC}">
              <c16:uniqueId val="{00000000-5A1F-4CCD-860B-1345D3FFFD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177</c:v>
                </c:pt>
                <c:pt idx="5">
                  <c:v>159</c:v>
                </c:pt>
                <c:pt idx="8">
                  <c:v>164</c:v>
                </c:pt>
                <c:pt idx="11">
                  <c:v>132</c:v>
                </c:pt>
                <c:pt idx="14">
                  <c:v>112</c:v>
                </c:pt>
              </c:numCache>
            </c:numRef>
          </c:val>
          <c:extLst>
            <c:ext xmlns:c16="http://schemas.microsoft.com/office/drawing/2014/chart" uri="{C3380CC4-5D6E-409C-BE32-E72D297353CC}">
              <c16:uniqueId val="{00000001-5A1F-4CCD-860B-1345D3FFFD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7999</c:v>
                </c:pt>
                <c:pt idx="5">
                  <c:v>7513</c:v>
                </c:pt>
                <c:pt idx="8">
                  <c:v>7804</c:v>
                </c:pt>
                <c:pt idx="11">
                  <c:v>8602</c:v>
                </c:pt>
                <c:pt idx="14">
                  <c:v>8301</c:v>
                </c:pt>
              </c:numCache>
            </c:numRef>
          </c:val>
          <c:extLst>
            <c:ext xmlns:c16="http://schemas.microsoft.com/office/drawing/2014/chart" uri="{C3380CC4-5D6E-409C-BE32-E72D297353CC}">
              <c16:uniqueId val="{00000002-5A1F-4CCD-860B-1345D3FFFD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1F-4CCD-860B-1345D3FFFD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1F-4CCD-860B-1345D3FFFD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176</c:v>
                </c:pt>
                <c:pt idx="3">
                  <c:v>177</c:v>
                </c:pt>
                <c:pt idx="6">
                  <c:v>179</c:v>
                </c:pt>
                <c:pt idx="9">
                  <c:v>0</c:v>
                </c:pt>
                <c:pt idx="12">
                  <c:v>0</c:v>
                </c:pt>
              </c:numCache>
            </c:numRef>
          </c:val>
          <c:extLst>
            <c:ext xmlns:c16="http://schemas.microsoft.com/office/drawing/2014/chart" uri="{C3380CC4-5D6E-409C-BE32-E72D297353CC}">
              <c16:uniqueId val="{00000005-5A1F-4CCD-860B-1345D3FFFD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2045</c:v>
                </c:pt>
                <c:pt idx="3">
                  <c:v>2080</c:v>
                </c:pt>
                <c:pt idx="6">
                  <c:v>2072</c:v>
                </c:pt>
                <c:pt idx="9">
                  <c:v>2060</c:v>
                </c:pt>
                <c:pt idx="12">
                  <c:v>2103</c:v>
                </c:pt>
              </c:numCache>
            </c:numRef>
          </c:val>
          <c:extLst>
            <c:ext xmlns:c16="http://schemas.microsoft.com/office/drawing/2014/chart" uri="{C3380CC4-5D6E-409C-BE32-E72D297353CC}">
              <c16:uniqueId val="{00000006-5A1F-4CCD-860B-1345D3FFFD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458</c:v>
                </c:pt>
                <c:pt idx="3">
                  <c:v>454</c:v>
                </c:pt>
                <c:pt idx="6">
                  <c:v>397</c:v>
                </c:pt>
                <c:pt idx="9">
                  <c:v>320</c:v>
                </c:pt>
                <c:pt idx="12">
                  <c:v>271</c:v>
                </c:pt>
              </c:numCache>
            </c:numRef>
          </c:val>
          <c:extLst>
            <c:ext xmlns:c16="http://schemas.microsoft.com/office/drawing/2014/chart" uri="{C3380CC4-5D6E-409C-BE32-E72D297353CC}">
              <c16:uniqueId val="{00000007-5A1F-4CCD-860B-1345D3FFFD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8505</c:v>
                </c:pt>
                <c:pt idx="3">
                  <c:v>8386</c:v>
                </c:pt>
                <c:pt idx="6">
                  <c:v>8056</c:v>
                </c:pt>
                <c:pt idx="9">
                  <c:v>7887</c:v>
                </c:pt>
                <c:pt idx="12">
                  <c:v>7536</c:v>
                </c:pt>
              </c:numCache>
            </c:numRef>
          </c:val>
          <c:extLst>
            <c:ext xmlns:c16="http://schemas.microsoft.com/office/drawing/2014/chart" uri="{C3380CC4-5D6E-409C-BE32-E72D297353CC}">
              <c16:uniqueId val="{00000008-5A1F-4CCD-860B-1345D3FFFD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A1F-4CCD-860B-1345D3FFFD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14534</c:v>
                </c:pt>
                <c:pt idx="3">
                  <c:v>14122</c:v>
                </c:pt>
                <c:pt idx="6">
                  <c:v>13836</c:v>
                </c:pt>
                <c:pt idx="9">
                  <c:v>13490</c:v>
                </c:pt>
                <c:pt idx="12">
                  <c:v>13170</c:v>
                </c:pt>
              </c:numCache>
            </c:numRef>
          </c:val>
          <c:extLst>
            <c:ext xmlns:c16="http://schemas.microsoft.com/office/drawing/2014/chart" uri="{C3380CC4-5D6E-409C-BE32-E72D297353CC}">
              <c16:uniqueId val="{0000000A-5A1F-4CCD-860B-1345D3FFFD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A1F-4CCD-860B-1345D3FFFD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3068</c:v>
                </c:pt>
                <c:pt idx="1">
                  <c:v>3530</c:v>
                </c:pt>
                <c:pt idx="2">
                  <c:v>3525</c:v>
                </c:pt>
              </c:numCache>
            </c:numRef>
          </c:val>
          <c:extLst>
            <c:ext xmlns:c16="http://schemas.microsoft.com/office/drawing/2014/chart" uri="{C3380CC4-5D6E-409C-BE32-E72D297353CC}">
              <c16:uniqueId val="{00000000-65A3-4C75-92B0-451BBC1AFA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308</c:v>
                </c:pt>
                <c:pt idx="1">
                  <c:v>358</c:v>
                </c:pt>
                <c:pt idx="2">
                  <c:v>354</c:v>
                </c:pt>
              </c:numCache>
            </c:numRef>
          </c:val>
          <c:extLst>
            <c:ext xmlns:c16="http://schemas.microsoft.com/office/drawing/2014/chart" uri="{C3380CC4-5D6E-409C-BE32-E72D297353CC}">
              <c16:uniqueId val="{00000001-65A3-4C75-92B0-451BBC1AFA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5704</c:v>
                </c:pt>
                <c:pt idx="1">
                  <c:v>6015</c:v>
                </c:pt>
                <c:pt idx="2">
                  <c:v>5854</c:v>
                </c:pt>
              </c:numCache>
            </c:numRef>
          </c:val>
          <c:extLst>
            <c:ext xmlns:c16="http://schemas.microsoft.com/office/drawing/2014/chart" uri="{C3380CC4-5D6E-409C-BE32-E72D297353CC}">
              <c16:uniqueId val="{00000002-65A3-4C75-92B0-451BBC1AFA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{E7594ACB-7E18-4236-8166-0D318E4F041C}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7B2-4675-9EB1-D02F572A5B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{F0AC103A-3C4F-4701-BB5A-A881CCEC6E9F}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B2-4675-9EB1-D02F572A5B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{23FFF8BD-CB21-43AD-AA19-B2EF23BAFEB7}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B2-4675-9EB1-D02F572A5B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{3AC5E87D-F0F6-4900-ABD4-ED28F6D37AAE}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B2-4675-9EB1-D02F572A5B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{FBB8D108-5D0D-4CA5-8523-387AD85DA265}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B2-4675-9EB1-D02F572A5B4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{6C844E2A-A8E3-4371-BFD8-D3DAE0EBE437}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7B2-4675-9EB1-D02F572A5B4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{29DEE395-1900-4666-892F-75A4F6B483ED}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7B2-4675-9EB1-D02F572A5B4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{EA77C42D-8C6F-4F17-91CE-0008FD3A066B}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7B2-4675-9EB1-D02F572A5B4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{7ED38E1A-01C9-4222-8496-BFFB40B28347}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7B2-4675-9EB1-D02F572A5B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55.1</c:v>
                </c:pt>
                <c:pt idx="16">
                  <c:v>56.2</c:v>
                </c:pt>
                <c:pt idx="24">
                  <c:v>57.6</c:v>
                </c:pt>
                <c:pt idx="32">
                  <c:v>58.9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7B2-4675-9EB1-D02F572A5B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{DA185834-F7BC-4172-BAD1-1591D2D6994A}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7B2-4675-9EB1-D02F572A5B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{E8D05425-3685-46B5-BA41-B385EB66DFDD}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B2-4675-9EB1-D02F572A5B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{349F723C-C37E-4F7D-957C-FCA84A161936}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B2-4675-9EB1-D02F572A5B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{06B3C5E8-542F-43FC-9432-FEE6B5A8663E}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B2-4675-9EB1-D02F572A5B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{2DB80FB0-F701-4DB6-8DB3-1C7C70079DAA}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B2-4675-9EB1-D02F572A5B4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{5156D1E1-8E68-4A24-B6B6-8F35D4CB3423}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7B2-4675-9EB1-D02F572A5B4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{1DDFF966-6639-4336-8878-439286D287B1}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7B2-4675-9EB1-D02F572A5B4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{5051173A-65BA-426D-A557-BE70AA6B2EA0}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7B2-4675-9EB1-D02F572A5B4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{21E21C46-561B-445B-A3EE-25BDA23CEE8F}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7B2-4675-9EB1-D02F572A5B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65.099999999999994</c:v>
                </c:pt>
                <c:pt idx="16">
                  <c:v>64.3</c:v>
                </c:pt>
                <c:pt idx="24">
                  <c:v>65.7</c:v>
                </c:pt>
                <c:pt idx="32">
                  <c:v>66.3</c:v>
                </c:pt>
              </c:numCache>
            </c:numRef>
          </c:xVal>
          <c:yVal>
            <c:numRef>
              <c:f>公会計指標分析・財政指標組合せ分析表!$BP$55:$DC$55</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A7B2-4675-9EB1-D02F572A5B4B}"/>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{0D0A435D-3E55-4ED6-A588-0DBD287108A6}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6BB-4EDA-AC10-E561953D61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{5293FCF3-AE39-47E3-8E77-B5C9A33CEAAB}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BB-4EDA-AC10-E561953D61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{AB101477-C28E-447C-93DC-1585949DCF26}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BB-4EDA-AC10-E561953D61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{D6819ADA-1AAD-4446-A648-5A2CD331B1E7}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BB-4EDA-AC10-E561953D61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{17E892C2-7933-43F8-BE98-B632D83773EB}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BB-4EDA-AC10-E561953D615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{6AE29221-7608-4B24-AA30-EE181D3D2658}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6BB-4EDA-AC10-E561953D615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{DC28C9E5-55E4-4A92-B1B7-F24CEDF6324C}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6BB-4EDA-AC10-E561953D615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{2A36D8D2-3BF4-4AA4-AC12-782730FC1414}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6BB-4EDA-AC10-E561953D615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{7DFBC3E9-DEFA-4987-9337-ADA931E85CF6}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6BB-4EDA-AC10-E561953D61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6.4</c:v>
                </c:pt>
                <c:pt idx="16">
                  <c:v>6.1</c:v>
                </c:pt>
                <c:pt idx="24">
                  <c:v>6.4</c:v>
                </c:pt>
                <c:pt idx="32">
                  <c:v>6.8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6BB-4EDA-AC10-E561953D61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{3D8A1710-83C0-4492-BA4D-3F5A0739DC96}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6BB-4EDA-AC10-E561953D615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{D83B768C-4D71-4930-9F72-24D5C59C8D08}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BB-4EDA-AC10-E561953D61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{DF5F9210-DC10-4A83-850E-E43BA190BFB7}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BB-4EDA-AC10-E561953D61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{EADCCCB6-A838-478B-AD78-443057C9A5EA}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BB-4EDA-AC10-E561953D61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{0EDC9CB7-12BE-40C0-B41E-4B7E6DB3D435}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BB-4EDA-AC10-E561953D615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{59D8736D-7D45-4187-94A5-CF85223D56A8}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6BB-4EDA-AC10-E561953D615D}"/>
                </c:ext>
              </c:extLst>
            </c:dLbl>
            <c:dLbl>
              <c:idx val="16"/>
              <c:layout>
                <c:manualLayout>
                  <c:x val="-4.4905057365901176E-2"/>
                  <c:y val="-9.789287947793938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{4C3E6A09-7E53-456C-A5A8-9928B8BCF4AF}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6BB-4EDA-AC10-E561953D615D}"/>
                </c:ext>
              </c:extLst>
            </c:dLbl>
            <c:dLbl>
              <c:idx val="24"/>
              <c:layout>
                <c:manualLayout>
                  <c:x val="-1.8235628084250059E-2"/>
                  <c:y val="-6.359891417740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{31EC1ED3-5EEF-48BE-81CE-456F84095274}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6BB-4EDA-AC10-E561953D615D}"/>
                </c:ext>
              </c:extLst>
            </c:dLbl>
            <c:dLbl>
              <c:idx val="32"/>
              <c:layout>
                <c:manualLayout>
                  <c:x val="-3.1570342725075584E-2"/>
                  <c:y val="-2.575746263289373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{030ABD17-B1F1-4E0F-A8CB-73CF0FCE4982}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6BB-4EDA-AC10-E561953D61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8.3000000000000007</c:v>
                </c:pt>
                <c:pt idx="16">
                  <c:v>8</c:v>
                </c:pt>
                <c:pt idx="24">
                  <c:v>8</c:v>
                </c:pt>
                <c:pt idx="32">
                  <c:v>8</c:v>
                </c:pt>
              </c:numCache>
            </c:numRef>
          </c:xVal>
          <c:yVal>
            <c:numRef>
              <c:f>公会計指標分析・財政指標組合せ分析表!$BP$77:$DC$77</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96BB-4EDA-AC10-E561953D615D}"/>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　　</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合併町村から継承した起債の償還が進んだことと新規起債の抑制等により減少傾向であったが、</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1,600</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百万円を前後している。金利上昇により</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今後若干の増加が見込まれる。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水道事業、下水道事業に対する繰出で、減少傾向にあ</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ったが、公共下水道事業の元金償還開始により再び増加に転じている</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西濃環境整備組合、揖斐郡消防組合、揖斐広域連合等に対する負担金であり、大規模な建設事業が行われず</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横ばい傾向であったが</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令和５年度は減少した。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○算入公債費等</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過去の起債に対する基準財政需要額であり、平成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年度以降は減少傾向にある。令和４年度においては減少額が大きいが、平成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年度同意の緊急防災・減災事業債の償還終了によるものである。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新規起債の抑制傾向により、元利償還金は減少傾向にあるが、算入公債費</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したため、令和</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年度は実質公債費比率の分子が</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しかし、今後は</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公営企業債の元利償還金に対する繰入金が再び増加予定であるため、実質公債費比率の分子は増加が見込まれる。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○一般会計等に係る地方債の現在高・・・合併町村から継承した起債の償還が進んだことと、新規起債の抑制等により減少した。</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○公営企業債等繰入見込額・・・水道事業、下水道事業に対するものの影響が大きい。平成</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年度から農業集落排水事業の将来負担額が減少しているため、繰入見込額は減少傾向にある。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○組合等負担等見込額・・・加入する組合が新たな設備等投資を行わない限り著しく変化するものではなく、減少傾向にある。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○設立法人等の負債額等負担見込額・・・令和３年度までは揖斐川町土地開発公社に対する見込額を計上していたが、令和４年度に解散・清算済みであるため、皆減となった。</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○充当可能基金・・・計画的に基金を積み立て、取崩しを極力抑えることとしている。</a:t>
          </a:r>
          <a:endPar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○充当可能特定歳入・・・町営住宅の使用料が主である。住宅使用料の充当可能な上限は公営住宅事業の地方債現在高であることから、地方債残高の減少に併せ、充当可能特定歳入も減少傾向にある。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○基準財政需要額算入見込額・・・公債費の算入見込額の減少により、平成</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年度以降、減少傾向にある。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○将来負担比率の分子・・・一般会計等にかかる地方債の現在高や公営企業債等繰入見込額が減少したことにより、将来負担額</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が前年に比べ減少となった。充当可能財源等</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についても減少したが、前年度より減少幅の方が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なったことから、将来負担比率の分子については、令和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マイナスの値が小さくなる</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結果となった。今後も引き続き地方債の繰上償還や充当可能基金の積み立て等に努めていく。</a:t>
          </a:r>
          <a:endParaRPr lang="ja-JP" altLang="ja-JP" sz="95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岐阜県揖斐川町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財政調整基金については、前年度実質収支額の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相当額となる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たが、財源調整のため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百万円繰り入れたことにより、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減債基金は地方債の定期償還のため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百万円を繰り入れたが、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、その他特定目的基金については、各種事業に充当するため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百万円取り崩したが、基金利子の積立や合併特例債を活用した合併振興基金の積立（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百万円）など合わせて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百万円の基金積立を行ったため、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基金全体額としては前年比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・財政調整基金については、普通交付税の縮減期間は終了後も縮減額程度の基金残高を維持するよう努めたい。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・減債基金については、年次償還額が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億円を超える年が暫く続くことから、計画的に積み立てていく。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・公有地化推進基金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：徳山ダム上流域における山林管理の一環としての人工林の伐採、分収林の管理、その業務に必要な作業路整備及び良好な</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自然環境を保全するための資金に充てる。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：合併後の新揖斐川町における少子高齢化対策、コミュニティバス運行対策、自治会活動支援や文化振興経費、新町全体の</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まちづくり事業に要する費用に充てる。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：揖斐川町総合計画に基づき将来予想される公共施設建設のための資金を確保し、事業の円滑な執行を図るための資金に</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・久瀬・藤橋地域振興基金：久瀬及び藤橋地域の活性化に資するための資金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・町営住宅整備基金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：町営住宅の整備を図るための資金に充てる。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・公有地化推進基金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：徳山ダム上流域の作業路開設工事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：給食支援（無償化）事業に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百万円、後期高齢医療事業に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百万円、児童生徒医療費支給事業に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百万円を積立。取り崩しはなし。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・久瀬・藤橋地域振興基金：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久瀬地域振興事業に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を充当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令和６年度までは合併特例債を活用した基金積立を行い、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償還が終わった額の範囲内において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まちづくり事業に充てていく。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基金の一括管理や債券運用など、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資金の有効活用を図る。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年度末の基金残高</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前年度実質収支額の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相当額（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を行ったが、中期財政計画に基づき経常経費の削減等に取り組んでもなお不足する財源調整のために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・普通交付税の合併算定替の縮減期間が令和元年度で終了し、平成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年度の普通交付税額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百万円から令和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4,460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百万円まで減少（▲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百万円）した。財政調整基金については、平成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年度までは、一般的に適正といわれる標準財政規模の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億円程度を基金残高としていたが、こうした特例措置の終了に伴う急激な財源の減少に備え、平成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年度から積み増しを行い、平成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億円以上の残高を維持している。今後も普通交付税の縮減分程度の基金残高を維持したい。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・地方債の定期償還のため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・合併後、地域格差の是正等のために各種事業を積極的に推進してきた当町において、普通会計の令和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年度末地方債残高は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13,170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百万円と非常に高く、令和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年度の元利償還額については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1,594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百万円となっている。年次償還額及び未償還元金のピークは過ぎているが、年次償還額が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億円を超える年が暫く続くことから、減債基金についても計画的に積み立てていく。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96E431E-B3D5-4445-83AC-D1C9EDAC55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649A38C-F297-48F6-93FC-38A10F32D2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BC8C57C-BC26-4D12-BCAD-E1C60A635A9A}"/>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58124AA-46BF-485C-8C6F-6057A0E903AA}"/>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BCDEAE5-1EE2-4CA4-B450-858763965153}"/>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0E6EF19-A6C9-4E42-8644-727ACAF85045}"/>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7045CF3-7A55-489A-9B9E-99994389A83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AAEB283-8111-4A9E-88B1-23D0176EE821}"/>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8A02C0C-369B-4124-8B2B-D78A8FDD2C5A}"/>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6D2B5B5-1C80-4074-A12B-D1D64E1BFC44}"/>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6F3B947-FA4D-47D8-9962-0C219B6EF0DB}"/>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F5481F5-BA42-4497-ABA4-6A68D55BB5C2}"/>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27F316C-50A2-484F-981E-90DEBB367E4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5E76F2C-770F-47E3-8623-971AE7E038B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CB8D610-9580-4197-A5B0-3FD48D89A01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DF70A21-44BB-4D3B-89B7-BBE020754DF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2518153-CE6B-49B7-B0BC-4356FCF3C08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0264B2C-9917-4AD8-A227-C75CF8E18CE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A2D99A3-36AD-4448-AB82-0A62AD86EC4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900406C-9E98-4B5F-91CF-96CB7C79E53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D91DEE5-F18F-417F-908D-749CC87A26D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61157E0-C1DB-4122-8D64-268752515AA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84D2924-5AB8-40BA-9275-745AA0E87E4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0080D1D-0511-4043-8A0F-2715E9669CD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DA0919F-7A0A-41A9-A833-941D4B7DC5E1}"/>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17D2B48-C535-4622-B34C-62793C445D2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1F428ED-2A1A-4A78-AE68-B7BA3B8254F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CDCF597-F182-4630-9538-DD46D9FAABB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35C3FA8-3AF9-4BFF-823A-BFED8E8F4D9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617D98F-40EE-474A-AC91-81F5BCB6E6D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8E3AEE5-6FEF-4D81-932D-BF91EC25D8B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052119E-B277-4308-B08B-A029EDEC5DD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4624F81-19CD-4B23-A816-2849B43AC73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E980BB8-B46D-4D30-8338-3C9FEE32F75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1B9DF82-9F40-4B1E-9701-742DE4B90B8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5344648-9226-4559-84D4-E0BA4D40929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FEDF55F-8012-49D8-AF6F-BE63DF6C5D5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985ACC1-CC52-4E9C-93F6-778A876072B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DCDE6C9-C86A-4E9A-9D51-1AC94E1EF13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775DE94-5430-42D0-9382-C7577504AE3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8606AA2-D7DA-4E1C-B67E-E7E578A663F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0E02092-CF6B-4765-9659-01C4B4E20E2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243D632-6565-46F7-BFD9-77A711FFF8F3}"/>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4AF5FC3-E888-4449-8BC7-2AE3331C654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0C150ED-6F60-43DD-A95E-59798BFF753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958BE29-22E8-497E-9484-D6A9993987E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9C409B0-824E-4ABA-88C2-F97C15BB1A5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420D170-2256-487F-9AD4-2B4051EE6E7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D9946F9-74BD-4278-88C5-555EBF47175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EFBA6DA-5FE2-481F-9A34-59B7D24AF74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5EEEC22-A9E8-4D86-A161-BAF57BB75E9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C40BF16-BBD4-4893-B1B5-605B4C99208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EC8051F-3260-481D-B154-9E213431C2C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E31A869-8C59-4EEA-A4CB-AA1EFE32258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9ACE349-2BAA-4FD4-8989-DC3CC499A0D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BCC9683-A8C1-4856-818E-3A53159F413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960DA03-A22C-47CD-B727-DABC9F785BE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類似団体平均値より低い水準にある。令和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年度同様、大規模な施設の建設がなく、減価償却が進み</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％増加している。当町は合併団体であり公共施設等の総量が多いことから、施設等の老朽化も一度に進むこととなる。そのため、令和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年度に改訂した「揖斐川町公共施設等総合管理計画」では、目標年度の令和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年度までに公共建築物の保有面積全体を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％削減することとしている。計画に基づき、適正なマネジメントに努めたい。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F42B2B0-394E-4BFC-8B37-723C3F3A76C8}"/>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59170B3-856B-4732-92C3-D4BC900E302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307C848-3943-471E-AA68-2ED7209C3BE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6F343027-A612-4F8C-AA0E-EB27EBFFBC65}"/>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F48CDF98-31E2-42D3-B963-05359E15CADE}"/>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D580F234-E9D6-4720-A1A2-D21186BE5C2A}"/>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B7FDFFCD-3617-4B0A-9BC0-0799814E69DA}"/>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6027225-9BE2-4D1C-871B-B4824E91A6C4}"/>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AA1656C4-4E06-403A-901D-23AA1876AF6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1551B560-E451-4554-8A1D-22917EC8BF1F}"/>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311F6BA6-8399-4DC5-917D-BAB9524D506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4020386-1AAE-4542-AC66-E7F5AD6C48E4}"/>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4524FEFE-DF9E-46A5-8B37-E4AF082798BE}"/>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4C68CCB4-A126-40AA-B471-DBE6B90E1099}"/>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AFD8E4C-7D3C-4EF1-B16A-7EE584984A7F}"/>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28B07DF5-1FD8-4166-9FBE-1C45C312BD0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A54C18E-15B4-4B37-AA0F-34EED19CF6B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62C89F5-A1CA-441E-A0AE-0141A45667A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77" name="直線コネクタ 76">
          <a:extLst>
            <a:ext uri="{FF2B5EF4-FFF2-40B4-BE49-F238E27FC236}">
              <a16:creationId xmlns:a16="http://schemas.microsoft.com/office/drawing/2014/main" id="{D7953405-6B04-4DDA-AA72-11915937825E}"/>
            </a:ext>
          </a:extLst>
        </xdr:cNvPr>
        <xdr:cNvCxnSpPr/>
      </xdr:nvCxnSpPr>
      <xdr:spPr>
        <a:xfrm flipV="1">
          <a:off x="4760595" y="4641033"/>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a16="http://schemas.microsoft.com/office/drawing/2014/main" id="{1C042B0D-E2AA-4D39-BC91-77AE26D31AE3}"/>
            </a:ext>
          </a:extLst>
        </xdr:cNvPr>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a16="http://schemas.microsoft.com/office/drawing/2014/main" id="{AC4C3A0E-9809-4853-BE23-600BAA567A10}"/>
            </a:ext>
          </a:extLst>
        </xdr:cNvPr>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a:extLst>
            <a:ext uri="{FF2B5EF4-FFF2-40B4-BE49-F238E27FC236}">
              <a16:creationId xmlns:a16="http://schemas.microsoft.com/office/drawing/2014/main" id="{3D861285-3A1B-4113-832E-2DC2995634A8}"/>
            </a:ext>
          </a:extLst>
        </xdr:cNvPr>
        <xdr:cNvSpPr txBox="1"/>
      </xdr:nvSpPr>
      <xdr:spPr>
        <a:xfrm>
          <a:off x="4813300" y="44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a:extLst>
            <a:ext uri="{FF2B5EF4-FFF2-40B4-BE49-F238E27FC236}">
              <a16:creationId xmlns:a16="http://schemas.microsoft.com/office/drawing/2014/main" id="{23C08378-7792-444A-AE20-9F59877938DD}"/>
            </a:ext>
          </a:extLst>
        </xdr:cNvPr>
        <xdr:cNvCxnSpPr/>
      </xdr:nvCxnSpPr>
      <xdr:spPr>
        <a:xfrm>
          <a:off x="4673600" y="464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2" name="有形固定資産減価償却率平均値テキスト">
          <a:extLst>
            <a:ext uri="{FF2B5EF4-FFF2-40B4-BE49-F238E27FC236}">
              <a16:creationId xmlns:a16="http://schemas.microsoft.com/office/drawing/2014/main" id="{C349E690-831C-46D6-A6CB-93D7AF985062}"/>
            </a:ext>
          </a:extLst>
        </xdr:cNvPr>
        <xdr:cNvSpPr txBox="1"/>
      </xdr:nvSpPr>
      <xdr:spPr>
        <a:xfrm>
          <a:off x="4813300" y="5228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a:extLst>
            <a:ext uri="{FF2B5EF4-FFF2-40B4-BE49-F238E27FC236}">
              <a16:creationId xmlns:a16="http://schemas.microsoft.com/office/drawing/2014/main" id="{6B061F1E-4D3C-4C05-A63E-3C0B55BE8DFD}"/>
            </a:ext>
          </a:extLst>
        </xdr:cNvPr>
        <xdr:cNvSpPr/>
      </xdr:nvSpPr>
      <xdr:spPr>
        <a:xfrm>
          <a:off x="4711700" y="52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4" name="フローチャート: 判断 83">
          <a:extLst>
            <a:ext uri="{FF2B5EF4-FFF2-40B4-BE49-F238E27FC236}">
              <a16:creationId xmlns:a16="http://schemas.microsoft.com/office/drawing/2014/main" id="{ACBFECF5-243E-4923-9831-404421D45145}"/>
            </a:ext>
          </a:extLst>
        </xdr:cNvPr>
        <xdr:cNvSpPr/>
      </xdr:nvSpPr>
      <xdr:spPr>
        <a:xfrm>
          <a:off x="4000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フローチャート: 判断 84">
          <a:extLst>
            <a:ext uri="{FF2B5EF4-FFF2-40B4-BE49-F238E27FC236}">
              <a16:creationId xmlns:a16="http://schemas.microsoft.com/office/drawing/2014/main" id="{8DF95DD4-8DF9-49E0-8D08-6BDA1016AEE0}"/>
            </a:ext>
          </a:extLst>
        </xdr:cNvPr>
        <xdr:cNvSpPr/>
      </xdr:nvSpPr>
      <xdr:spPr>
        <a:xfrm>
          <a:off x="3238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86" name="フローチャート: 判断 85">
          <a:extLst>
            <a:ext uri="{FF2B5EF4-FFF2-40B4-BE49-F238E27FC236}">
              <a16:creationId xmlns:a16="http://schemas.microsoft.com/office/drawing/2014/main" id="{715ADF19-C708-4964-B67A-13AA0482DB3D}"/>
            </a:ext>
          </a:extLst>
        </xdr:cNvPr>
        <xdr:cNvSpPr/>
      </xdr:nvSpPr>
      <xdr:spPr>
        <a:xfrm>
          <a:off x="2476500" y="521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124006</xdr:rowOff>
    </xdr:from>
    <xdr:to>
      <xdr:col>7</xdr:col>
      <xdr:colOff>187325</xdr:colOff>
      <xdr:row>30</xdr:row>
      <xdr:rowOff>54156</xdr:rowOff>
    </xdr:to>
    <xdr:sp macro="" textlink="">
      <xdr:nvSpPr>
        <xdr:cNvPr id="87" name="フローチャート: 判断 86">
          <a:extLst>
            <a:ext uri="{FF2B5EF4-FFF2-40B4-BE49-F238E27FC236}">
              <a16:creationId xmlns:a16="http://schemas.microsoft.com/office/drawing/2014/main" id="{0B9DDC38-6208-4E8E-A694-6D08667EB11B}"/>
            </a:ext>
          </a:extLst>
        </xdr:cNvPr>
        <xdr:cNvSpPr/>
      </xdr:nvSpPr>
      <xdr:spPr>
        <a:xfrm>
          <a:off x="1714500" y="50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0F18348-11C8-4BA4-9CEC-EBEA71A439F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80B1910-15DA-4DB2-9F60-966EBD8FC36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3740461-55D6-4CA3-98D7-56F5AFD785D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54DC4C4E-B870-41FA-8108-E125A301BCB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6872D276-98B4-4AFB-89C2-277ACCF6FCB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49983</xdr:rowOff>
    </xdr:from>
    <xdr:to>
      <xdr:col>23</xdr:col>
      <xdr:colOff>136525</xdr:colOff>
      <xdr:row>29</xdr:row>
      <xdr:rowOff>151583</xdr:rowOff>
    </xdr:to>
    <xdr:sp macro="" textlink="">
      <xdr:nvSpPr>
        <xdr:cNvPr id="93" name="楕円 92">
          <a:extLst>
            <a:ext uri="{FF2B5EF4-FFF2-40B4-BE49-F238E27FC236}">
              <a16:creationId xmlns:a16="http://schemas.microsoft.com/office/drawing/2014/main" id="{F01C3131-C754-4C97-9058-F93D8B38AA31}"/>
            </a:ext>
          </a:extLst>
        </xdr:cNvPr>
        <xdr:cNvSpPr/>
      </xdr:nvSpPr>
      <xdr:spPr>
        <a:xfrm>
          <a:off x="4711700" y="50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72860</xdr:rowOff>
    </xdr:from>
    <xdr:ext cx="405111" cy="259045"/>
    <xdr:sp macro="" textlink="">
      <xdr:nvSpPr>
        <xdr:cNvPr id="94" name="有形固定資産減価償却率該当値テキスト">
          <a:extLst>
            <a:ext uri="{FF2B5EF4-FFF2-40B4-BE49-F238E27FC236}">
              <a16:creationId xmlns:a16="http://schemas.microsoft.com/office/drawing/2014/main" id="{E233491E-B6B9-4C81-A4A3-578F169F9FFF}"/>
            </a:ext>
          </a:extLst>
        </xdr:cNvPr>
        <xdr:cNvSpPr txBox="1"/>
      </xdr:nvSpPr>
      <xdr:spPr>
        <a:xfrm>
          <a:off x="4813300" y="48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9888</xdr:rowOff>
    </xdr:from>
    <xdr:to>
      <xdr:col>19</xdr:col>
      <xdr:colOff>187325</xdr:colOff>
      <xdr:row>29</xdr:row>
      <xdr:rowOff>111488</xdr:rowOff>
    </xdr:to>
    <xdr:sp macro="" textlink="">
      <xdr:nvSpPr>
        <xdr:cNvPr id="95" name="楕円 94">
          <a:extLst>
            <a:ext uri="{FF2B5EF4-FFF2-40B4-BE49-F238E27FC236}">
              <a16:creationId xmlns:a16="http://schemas.microsoft.com/office/drawing/2014/main" id="{F7C7D93D-73D1-47ED-8707-44537FDC2166}"/>
            </a:ext>
          </a:extLst>
        </xdr:cNvPr>
        <xdr:cNvSpPr/>
      </xdr:nvSpPr>
      <xdr:spPr>
        <a:xfrm>
          <a:off x="4000500" y="49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60688</xdr:rowOff>
    </xdr:from>
    <xdr:to>
      <xdr:col>23</xdr:col>
      <xdr:colOff>85725</xdr:colOff>
      <xdr:row>29</xdr:row>
      <xdr:rowOff>100783</xdr:rowOff>
    </xdr:to>
    <xdr:cxnSp macro="">
      <xdr:nvCxnSpPr>
        <xdr:cNvPr id="96" name="直線コネクタ 95">
          <a:extLst>
            <a:ext uri="{FF2B5EF4-FFF2-40B4-BE49-F238E27FC236}">
              <a16:creationId xmlns:a16="http://schemas.microsoft.com/office/drawing/2014/main" id="{FBE28DA3-9B79-4DA5-B2B6-2E848CA46806}"/>
            </a:ext>
          </a:extLst>
        </xdr:cNvPr>
        <xdr:cNvCxnSpPr/>
      </xdr:nvCxnSpPr>
      <xdr:spPr>
        <a:xfrm>
          <a:off x="4051300" y="5032738"/>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138158</xdr:rowOff>
    </xdr:from>
    <xdr:to>
      <xdr:col>15</xdr:col>
      <xdr:colOff>187325</xdr:colOff>
      <xdr:row>29</xdr:row>
      <xdr:rowOff>68308</xdr:rowOff>
    </xdr:to>
    <xdr:sp macro="" textlink="">
      <xdr:nvSpPr>
        <xdr:cNvPr id="97" name="楕円 96">
          <a:extLst>
            <a:ext uri="{FF2B5EF4-FFF2-40B4-BE49-F238E27FC236}">
              <a16:creationId xmlns:a16="http://schemas.microsoft.com/office/drawing/2014/main" id="{D43CC18B-FBB9-4C9E-8927-BC3219469464}"/>
            </a:ext>
          </a:extLst>
        </xdr:cNvPr>
        <xdr:cNvSpPr/>
      </xdr:nvSpPr>
      <xdr:spPr>
        <a:xfrm>
          <a:off x="3238500" y="4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17508</xdr:rowOff>
    </xdr:from>
    <xdr:to>
      <xdr:col>19</xdr:col>
      <xdr:colOff>136525</xdr:colOff>
      <xdr:row>29</xdr:row>
      <xdr:rowOff>60688</xdr:rowOff>
    </xdr:to>
    <xdr:cxnSp macro="">
      <xdr:nvCxnSpPr>
        <xdr:cNvPr id="98" name="直線コネクタ 97">
          <a:extLst>
            <a:ext uri="{FF2B5EF4-FFF2-40B4-BE49-F238E27FC236}">
              <a16:creationId xmlns:a16="http://schemas.microsoft.com/office/drawing/2014/main" id="{9F7770E4-76C7-4855-871E-1F4B5232848A}"/>
            </a:ext>
          </a:extLst>
        </xdr:cNvPr>
        <xdr:cNvCxnSpPr/>
      </xdr:nvCxnSpPr>
      <xdr:spPr>
        <a:xfrm>
          <a:off x="3289300" y="498955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104231</xdr:rowOff>
    </xdr:from>
    <xdr:to>
      <xdr:col>11</xdr:col>
      <xdr:colOff>187325</xdr:colOff>
      <xdr:row>29</xdr:row>
      <xdr:rowOff>34381</xdr:rowOff>
    </xdr:to>
    <xdr:sp macro="" textlink="">
      <xdr:nvSpPr>
        <xdr:cNvPr id="99" name="楕円 98">
          <a:extLst>
            <a:ext uri="{FF2B5EF4-FFF2-40B4-BE49-F238E27FC236}">
              <a16:creationId xmlns:a16="http://schemas.microsoft.com/office/drawing/2014/main" id="{AC7FDBC8-CF81-416A-805D-F2C3CD948287}"/>
            </a:ext>
          </a:extLst>
        </xdr:cNvPr>
        <xdr:cNvSpPr/>
      </xdr:nvSpPr>
      <xdr:spPr>
        <a:xfrm>
          <a:off x="2476500" y="49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155031</xdr:rowOff>
    </xdr:from>
    <xdr:to>
      <xdr:col>15</xdr:col>
      <xdr:colOff>136525</xdr:colOff>
      <xdr:row>29</xdr:row>
      <xdr:rowOff>17508</xdr:rowOff>
    </xdr:to>
    <xdr:cxnSp macro="">
      <xdr:nvCxnSpPr>
        <xdr:cNvPr id="100" name="直線コネクタ 99">
          <a:extLst>
            <a:ext uri="{FF2B5EF4-FFF2-40B4-BE49-F238E27FC236}">
              <a16:creationId xmlns:a16="http://schemas.microsoft.com/office/drawing/2014/main" id="{A451A7A1-8E6E-45A4-AA07-E2CDD5306F56}"/>
            </a:ext>
          </a:extLst>
        </xdr:cNvPr>
        <xdr:cNvCxnSpPr/>
      </xdr:nvCxnSpPr>
      <xdr:spPr>
        <a:xfrm>
          <a:off x="2527300" y="495563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53068</xdr:rowOff>
    </xdr:from>
    <xdr:to>
      <xdr:col>7</xdr:col>
      <xdr:colOff>187325</xdr:colOff>
      <xdr:row>29</xdr:row>
      <xdr:rowOff>154668</xdr:rowOff>
    </xdr:to>
    <xdr:sp macro="" textlink="">
      <xdr:nvSpPr>
        <xdr:cNvPr id="101" name="楕円 100">
          <a:extLst>
            <a:ext uri="{FF2B5EF4-FFF2-40B4-BE49-F238E27FC236}">
              <a16:creationId xmlns:a16="http://schemas.microsoft.com/office/drawing/2014/main" id="{2F4533B4-8E5B-413E-A2A7-902CA0EF5D25}"/>
            </a:ext>
          </a:extLst>
        </xdr:cNvPr>
        <xdr:cNvSpPr/>
      </xdr:nvSpPr>
      <xdr:spPr>
        <a:xfrm>
          <a:off x="1714500" y="502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155031</xdr:rowOff>
    </xdr:from>
    <xdr:to>
      <xdr:col>11</xdr:col>
      <xdr:colOff>136525</xdr:colOff>
      <xdr:row>29</xdr:row>
      <xdr:rowOff>103868</xdr:rowOff>
    </xdr:to>
    <xdr:cxnSp macro="">
      <xdr:nvCxnSpPr>
        <xdr:cNvPr id="102" name="直線コネクタ 101">
          <a:extLst>
            <a:ext uri="{FF2B5EF4-FFF2-40B4-BE49-F238E27FC236}">
              <a16:creationId xmlns:a16="http://schemas.microsoft.com/office/drawing/2014/main" id="{6B01108F-352E-4256-B44F-30ED3CB76273}"/>
            </a:ext>
          </a:extLst>
        </xdr:cNvPr>
        <xdr:cNvCxnSpPr/>
      </xdr:nvCxnSpPr>
      <xdr:spPr>
        <a:xfrm flipV="1">
          <a:off x="1765300" y="4955631"/>
          <a:ext cx="76200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103" name="n_1aveValue有形固定資産減価償却率">
          <a:extLst>
            <a:ext uri="{FF2B5EF4-FFF2-40B4-BE49-F238E27FC236}">
              <a16:creationId xmlns:a16="http://schemas.microsoft.com/office/drawing/2014/main" id="{A1C6EBFC-9287-4F74-942A-26AD97350D71}"/>
            </a:ext>
          </a:extLst>
        </xdr:cNvPr>
        <xdr:cNvSpPr txBox="1"/>
      </xdr:nvSpPr>
      <xdr:spPr>
        <a:xfrm>
          <a:off x="38360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4" name="n_2aveValue有形固定資産減価償却率">
          <a:extLst>
            <a:ext uri="{FF2B5EF4-FFF2-40B4-BE49-F238E27FC236}">
              <a16:creationId xmlns:a16="http://schemas.microsoft.com/office/drawing/2014/main" id="{83A59746-61E4-42F4-A91E-CD517456E327}"/>
            </a:ext>
          </a:extLst>
        </xdr:cNvPr>
        <xdr:cNvSpPr txBox="1"/>
      </xdr:nvSpPr>
      <xdr:spPr>
        <a:xfrm>
          <a:off x="30867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105" name="n_3aveValue有形固定資産減価償却率">
          <a:extLst>
            <a:ext uri="{FF2B5EF4-FFF2-40B4-BE49-F238E27FC236}">
              <a16:creationId xmlns:a16="http://schemas.microsoft.com/office/drawing/2014/main" id="{BA97881D-118E-4690-8DAB-AC7A97E03D49}"/>
            </a:ext>
          </a:extLst>
        </xdr:cNvPr>
        <xdr:cNvSpPr txBox="1"/>
      </xdr:nvSpPr>
      <xdr:spPr>
        <a:xfrm>
          <a:off x="2324744" y="530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45283</xdr:rowOff>
    </xdr:from>
    <xdr:ext cx="405111" cy="259045"/>
    <xdr:sp macro="" textlink="">
      <xdr:nvSpPr>
        <xdr:cNvPr id="106" name="n_4aveValue有形固定資産減価償却率">
          <a:extLst>
            <a:ext uri="{FF2B5EF4-FFF2-40B4-BE49-F238E27FC236}">
              <a16:creationId xmlns:a16="http://schemas.microsoft.com/office/drawing/2014/main" id="{24204AD8-7687-4D7E-A6E7-11D54AFD1E79}"/>
            </a:ext>
          </a:extLst>
        </xdr:cNvPr>
        <xdr:cNvSpPr txBox="1"/>
      </xdr:nvSpPr>
      <xdr:spPr>
        <a:xfrm>
          <a:off x="1562744" y="5188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128015</xdr:rowOff>
    </xdr:from>
    <xdr:ext cx="405111" cy="259045"/>
    <xdr:sp macro="" textlink="">
      <xdr:nvSpPr>
        <xdr:cNvPr id="107" name="n_1mainValue有形固定資産減価償却率">
          <a:extLst>
            <a:ext uri="{FF2B5EF4-FFF2-40B4-BE49-F238E27FC236}">
              <a16:creationId xmlns:a16="http://schemas.microsoft.com/office/drawing/2014/main" id="{CA8F4D64-B322-4F77-BF33-9CC1BAB8CDBA}"/>
            </a:ext>
          </a:extLst>
        </xdr:cNvPr>
        <xdr:cNvSpPr txBox="1"/>
      </xdr:nvSpPr>
      <xdr:spPr>
        <a:xfrm>
          <a:off x="3836044" y="475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84835</xdr:rowOff>
    </xdr:from>
    <xdr:ext cx="405111" cy="259045"/>
    <xdr:sp macro="" textlink="">
      <xdr:nvSpPr>
        <xdr:cNvPr id="108" name="n_2mainValue有形固定資産減価償却率">
          <a:extLst>
            <a:ext uri="{FF2B5EF4-FFF2-40B4-BE49-F238E27FC236}">
              <a16:creationId xmlns:a16="http://schemas.microsoft.com/office/drawing/2014/main" id="{D5EC4201-C6A3-4134-B7BF-466C2627DFC0}"/>
            </a:ext>
          </a:extLst>
        </xdr:cNvPr>
        <xdr:cNvSpPr txBox="1"/>
      </xdr:nvSpPr>
      <xdr:spPr>
        <a:xfrm>
          <a:off x="3086744" y="471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50908</xdr:rowOff>
    </xdr:from>
    <xdr:ext cx="405111" cy="259045"/>
    <xdr:sp macro="" textlink="">
      <xdr:nvSpPr>
        <xdr:cNvPr id="109" name="n_3mainValue有形固定資産減価償却率">
          <a:extLst>
            <a:ext uri="{FF2B5EF4-FFF2-40B4-BE49-F238E27FC236}">
              <a16:creationId xmlns:a16="http://schemas.microsoft.com/office/drawing/2014/main" id="{F3A1C962-8CDD-4C24-87B6-A23336601D7C}"/>
            </a:ext>
          </a:extLst>
        </xdr:cNvPr>
        <xdr:cNvSpPr txBox="1"/>
      </xdr:nvSpPr>
      <xdr:spPr>
        <a:xfrm>
          <a:off x="2324744" y="468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171195</xdr:rowOff>
    </xdr:from>
    <xdr:ext cx="405111" cy="259045"/>
    <xdr:sp macro="" textlink="">
      <xdr:nvSpPr>
        <xdr:cNvPr id="110" name="n_4mainValue有形固定資産減価償却率">
          <a:extLst>
            <a:ext uri="{FF2B5EF4-FFF2-40B4-BE49-F238E27FC236}">
              <a16:creationId xmlns:a16="http://schemas.microsoft.com/office/drawing/2014/main" id="{D6A38D89-AC61-4969-A099-FA4034D2CEC0}"/>
            </a:ext>
          </a:extLst>
        </xdr:cNvPr>
        <xdr:cNvSpPr txBox="1"/>
      </xdr:nvSpPr>
      <xdr:spPr>
        <a:xfrm>
          <a:off x="1562744" y="4800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F0EA849-F00B-47C7-BF6F-20FE779E442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293B91D-CF44-46FF-86C7-66143BDD631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DA682AB6-2DFE-4C5F-8D97-D98F177E502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5776EC7-7911-4147-8BB4-23D4AA8D385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E6CC64E-3BD7-4E3E-B3F0-100B016D6DA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454D8F9A-AF53-4B08-8288-7AFF7114F3B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9097B42-0B56-4516-96C5-DA3DBE83AFE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A983B8B-3B57-4896-942E-E66AA24424C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D4DF7FA-36C6-471E-8E27-91C8A0531F4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C62ACB7-9665-42C2-AE19-A664E1DC70F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21402EFD-A3FD-4E9C-828C-5746F75C59D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73ADA297-C99F-4228-AABE-F2DC782A0D4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C1FCE65B-FAE2-4E64-A78E-1213F8386F3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債務償還比率は類似団体平均より若干高い水準にある。地方債発行の抑制や人件費・物件費等の経常的歳出の更なる縮減に努め、健全な財政運営が図られるよう取り組む必要がある。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200C3475-FF3A-4BE4-BECB-C63D3E8D33C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F85E2AE-769C-4781-9129-E2E96F78972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F9B17D51-43D9-4719-91C5-31C7E6CABC5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8E01D6A9-BB43-4D9B-A1DE-C12CEDDACB7F}"/>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6A63DC28-04FB-4FD9-AF22-5614AB8C03BA}"/>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FD55B2D7-E0A0-45A1-B8FB-86507F04D555}"/>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438C95A3-C4C0-40FC-8A48-1C4AC32690EA}"/>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2BF4CBB4-E806-4A55-8F02-EE914770E486}"/>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8A2D9DC9-8B12-4FFF-B0FA-BB12333B825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7E9331C0-F888-4038-86F6-BC4250BB79B4}"/>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E551C9A4-1DC0-4BA5-BFEA-CDFFCC157A01}"/>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8EC8B03D-8B83-4852-9CC1-4824D05A80D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368BC3BB-94DA-4B4B-A7A8-CE2C1D9013E3}"/>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6D54444-C8B9-40AC-A3E3-558AE79466E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A738563-D8CA-497D-AFFB-981552CF0C6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39" name="直線コネクタ 138">
          <a:extLst>
            <a:ext uri="{FF2B5EF4-FFF2-40B4-BE49-F238E27FC236}">
              <a16:creationId xmlns:a16="http://schemas.microsoft.com/office/drawing/2014/main" id="{0D106EF7-A89B-40D4-AEDC-33754B02E629}"/>
            </a:ext>
          </a:extLst>
        </xdr:cNvPr>
        <xdr:cNvCxnSpPr/>
      </xdr:nvCxnSpPr>
      <xdr:spPr>
        <a:xfrm flipV="1">
          <a:off x="14793595" y="4541308"/>
          <a:ext cx="1269" cy="148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40" name="債務償還比率最小値テキスト">
          <a:extLst>
            <a:ext uri="{FF2B5EF4-FFF2-40B4-BE49-F238E27FC236}">
              <a16:creationId xmlns:a16="http://schemas.microsoft.com/office/drawing/2014/main" id="{4C55B9B1-F35D-49B0-9369-3C0842EBD24C}"/>
            </a:ext>
          </a:extLst>
        </xdr:cNvPr>
        <xdr:cNvSpPr txBox="1"/>
      </xdr:nvSpPr>
      <xdr:spPr>
        <a:xfrm>
          <a:off x="14846300" y="603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41" name="直線コネクタ 140">
          <a:extLst>
            <a:ext uri="{FF2B5EF4-FFF2-40B4-BE49-F238E27FC236}">
              <a16:creationId xmlns:a16="http://schemas.microsoft.com/office/drawing/2014/main" id="{08C938F3-8A2A-4B03-AD5A-908DD08BCCC5}"/>
            </a:ext>
          </a:extLst>
        </xdr:cNvPr>
        <xdr:cNvCxnSpPr/>
      </xdr:nvCxnSpPr>
      <xdr:spPr>
        <a:xfrm>
          <a:off x="14706600" y="602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1613459A-E8BB-43EE-BC29-FFC22BB951F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76286F83-9D4D-46FD-9562-C9E86554E6C5}"/>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31799</xdr:rowOff>
    </xdr:from>
    <xdr:ext cx="469744" cy="259045"/>
    <xdr:sp macro="" textlink="">
      <xdr:nvSpPr>
        <xdr:cNvPr id="144" name="債務償還比率平均値テキスト">
          <a:extLst>
            <a:ext uri="{FF2B5EF4-FFF2-40B4-BE49-F238E27FC236}">
              <a16:creationId xmlns:a16="http://schemas.microsoft.com/office/drawing/2014/main" id="{036896CA-99BB-40FF-8BE9-ED1379BEA6D0}"/>
            </a:ext>
          </a:extLst>
        </xdr:cNvPr>
        <xdr:cNvSpPr txBox="1"/>
      </xdr:nvSpPr>
      <xdr:spPr>
        <a:xfrm>
          <a:off x="14846300" y="5003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45" name="フローチャート: 判断 144">
          <a:extLst>
            <a:ext uri="{FF2B5EF4-FFF2-40B4-BE49-F238E27FC236}">
              <a16:creationId xmlns:a16="http://schemas.microsoft.com/office/drawing/2014/main" id="{0B75F311-A328-423C-B3EF-553CA5DC36B8}"/>
            </a:ext>
          </a:extLst>
        </xdr:cNvPr>
        <xdr:cNvSpPr/>
      </xdr:nvSpPr>
      <xdr:spPr>
        <a:xfrm>
          <a:off x="14744700" y="515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46" name="フローチャート: 判断 145">
          <a:extLst>
            <a:ext uri="{FF2B5EF4-FFF2-40B4-BE49-F238E27FC236}">
              <a16:creationId xmlns:a16="http://schemas.microsoft.com/office/drawing/2014/main" id="{D88E652C-44A0-4909-A158-F70C965ADF33}"/>
            </a:ext>
          </a:extLst>
        </xdr:cNvPr>
        <xdr:cNvSpPr/>
      </xdr:nvSpPr>
      <xdr:spPr>
        <a:xfrm>
          <a:off x="14033500" y="51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47" name="フローチャート: 判断 146">
          <a:extLst>
            <a:ext uri="{FF2B5EF4-FFF2-40B4-BE49-F238E27FC236}">
              <a16:creationId xmlns:a16="http://schemas.microsoft.com/office/drawing/2014/main" id="{69820E90-D502-4B5D-B2B5-4766F7702B82}"/>
            </a:ext>
          </a:extLst>
        </xdr:cNvPr>
        <xdr:cNvSpPr/>
      </xdr:nvSpPr>
      <xdr:spPr>
        <a:xfrm>
          <a:off x="13271500" y="51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48" name="フローチャート: 判断 147">
          <a:extLst>
            <a:ext uri="{FF2B5EF4-FFF2-40B4-BE49-F238E27FC236}">
              <a16:creationId xmlns:a16="http://schemas.microsoft.com/office/drawing/2014/main" id="{34D59580-6A99-49F2-A98D-BE858C1E4B2A}"/>
            </a:ext>
          </a:extLst>
        </xdr:cNvPr>
        <xdr:cNvSpPr/>
      </xdr:nvSpPr>
      <xdr:spPr>
        <a:xfrm>
          <a:off x="12509500" y="536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75142</xdr:rowOff>
    </xdr:from>
    <xdr:to>
      <xdr:col>60</xdr:col>
      <xdr:colOff>123825</xdr:colOff>
      <xdr:row>32</xdr:row>
      <xdr:rowOff>5292</xdr:rowOff>
    </xdr:to>
    <xdr:sp macro="" textlink="">
      <xdr:nvSpPr>
        <xdr:cNvPr id="149" name="フローチャート: 判断 148">
          <a:extLst>
            <a:ext uri="{FF2B5EF4-FFF2-40B4-BE49-F238E27FC236}">
              <a16:creationId xmlns:a16="http://schemas.microsoft.com/office/drawing/2014/main" id="{8401B57D-6821-434E-92DF-67695A57C8CB}"/>
            </a:ext>
          </a:extLst>
        </xdr:cNvPr>
        <xdr:cNvSpPr/>
      </xdr:nvSpPr>
      <xdr:spPr>
        <a:xfrm>
          <a:off x="11747500" y="53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F37D05A-36B8-4C6D-856D-1E6D587B111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9EC0600-6964-4BF9-B756-E10B03CBFCF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F8BC391-CBBF-4EB1-902F-577EBD31638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A2524597-1643-40C4-AEB1-5676C114C2D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6705D02-1CC8-4E3C-97F5-5C5E93FBE40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62897</xdr:rowOff>
    </xdr:from>
    <xdr:to>
      <xdr:col>76</xdr:col>
      <xdr:colOff>73025</xdr:colOff>
      <xdr:row>30</xdr:row>
      <xdr:rowOff>164497</xdr:rowOff>
    </xdr:to>
    <xdr:sp macro="" textlink="">
      <xdr:nvSpPr>
        <xdr:cNvPr id="155" name="楕円 154">
          <a:extLst>
            <a:ext uri="{FF2B5EF4-FFF2-40B4-BE49-F238E27FC236}">
              <a16:creationId xmlns:a16="http://schemas.microsoft.com/office/drawing/2014/main" id="{96B048DD-65F2-41C0-9B6C-5D64CE2E64C9}"/>
            </a:ext>
          </a:extLst>
        </xdr:cNvPr>
        <xdr:cNvSpPr/>
      </xdr:nvSpPr>
      <xdr:spPr>
        <a:xfrm>
          <a:off x="14744700" y="52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41324</xdr:rowOff>
    </xdr:from>
    <xdr:ext cx="469744" cy="259045"/>
    <xdr:sp macro="" textlink="">
      <xdr:nvSpPr>
        <xdr:cNvPr id="156" name="債務償還比率該当値テキスト">
          <a:extLst>
            <a:ext uri="{FF2B5EF4-FFF2-40B4-BE49-F238E27FC236}">
              <a16:creationId xmlns:a16="http://schemas.microsoft.com/office/drawing/2014/main" id="{B4814AA2-6387-421E-BD1D-32D6B3D23D72}"/>
            </a:ext>
          </a:extLst>
        </xdr:cNvPr>
        <xdr:cNvSpPr txBox="1"/>
      </xdr:nvSpPr>
      <xdr:spPr>
        <a:xfrm>
          <a:off x="14846300" y="518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49223</xdr:rowOff>
    </xdr:from>
    <xdr:to>
      <xdr:col>72</xdr:col>
      <xdr:colOff>123825</xdr:colOff>
      <xdr:row>30</xdr:row>
      <xdr:rowOff>150823</xdr:rowOff>
    </xdr:to>
    <xdr:sp macro="" textlink="">
      <xdr:nvSpPr>
        <xdr:cNvPr id="157" name="楕円 156">
          <a:extLst>
            <a:ext uri="{FF2B5EF4-FFF2-40B4-BE49-F238E27FC236}">
              <a16:creationId xmlns:a16="http://schemas.microsoft.com/office/drawing/2014/main" id="{4F36C9CC-2B53-4533-9E1D-2A45E6839E97}"/>
            </a:ext>
          </a:extLst>
        </xdr:cNvPr>
        <xdr:cNvSpPr/>
      </xdr:nvSpPr>
      <xdr:spPr>
        <a:xfrm>
          <a:off x="14033500" y="51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100023</xdr:rowOff>
    </xdr:from>
    <xdr:to>
      <xdr:col>76</xdr:col>
      <xdr:colOff>22225</xdr:colOff>
      <xdr:row>30</xdr:row>
      <xdr:rowOff>113697</xdr:rowOff>
    </xdr:to>
    <xdr:cxnSp macro="">
      <xdr:nvCxnSpPr>
        <xdr:cNvPr id="158" name="直線コネクタ 157">
          <a:extLst>
            <a:ext uri="{FF2B5EF4-FFF2-40B4-BE49-F238E27FC236}">
              <a16:creationId xmlns:a16="http://schemas.microsoft.com/office/drawing/2014/main" id="{ED11ADAA-2946-4693-ADD3-DCD40C4FF4B8}"/>
            </a:ext>
          </a:extLst>
        </xdr:cNvPr>
        <xdr:cNvCxnSpPr/>
      </xdr:nvCxnSpPr>
      <xdr:spPr>
        <a:xfrm>
          <a:off x="14084300" y="5243523"/>
          <a:ext cx="711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52282</xdr:rowOff>
    </xdr:from>
    <xdr:to>
      <xdr:col>68</xdr:col>
      <xdr:colOff>123825</xdr:colOff>
      <xdr:row>30</xdr:row>
      <xdr:rowOff>153882</xdr:rowOff>
    </xdr:to>
    <xdr:sp macro="" textlink="">
      <xdr:nvSpPr>
        <xdr:cNvPr id="159" name="楕円 158">
          <a:extLst>
            <a:ext uri="{FF2B5EF4-FFF2-40B4-BE49-F238E27FC236}">
              <a16:creationId xmlns:a16="http://schemas.microsoft.com/office/drawing/2014/main" id="{B65EF5C0-D34B-4B28-BBE0-5A3E75171CB2}"/>
            </a:ext>
          </a:extLst>
        </xdr:cNvPr>
        <xdr:cNvSpPr/>
      </xdr:nvSpPr>
      <xdr:spPr>
        <a:xfrm>
          <a:off x="13271500" y="51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100023</xdr:rowOff>
    </xdr:from>
    <xdr:to>
      <xdr:col>72</xdr:col>
      <xdr:colOff>73025</xdr:colOff>
      <xdr:row>30</xdr:row>
      <xdr:rowOff>103082</xdr:rowOff>
    </xdr:to>
    <xdr:cxnSp macro="">
      <xdr:nvCxnSpPr>
        <xdr:cNvPr id="160" name="直線コネクタ 159">
          <a:extLst>
            <a:ext uri="{FF2B5EF4-FFF2-40B4-BE49-F238E27FC236}">
              <a16:creationId xmlns:a16="http://schemas.microsoft.com/office/drawing/2014/main" id="{48B0DD53-E905-472D-B409-7F053E3D7926}"/>
            </a:ext>
          </a:extLst>
        </xdr:cNvPr>
        <xdr:cNvCxnSpPr/>
      </xdr:nvCxnSpPr>
      <xdr:spPr>
        <a:xfrm flipV="1">
          <a:off x="13322300" y="5243523"/>
          <a:ext cx="762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61" name="楕円 160">
          <a:extLst>
            <a:ext uri="{FF2B5EF4-FFF2-40B4-BE49-F238E27FC236}">
              <a16:creationId xmlns:a16="http://schemas.microsoft.com/office/drawing/2014/main" id="{51E9D605-C069-43A5-9B3E-D551F30E024D}"/>
            </a:ext>
          </a:extLst>
        </xdr:cNvPr>
        <xdr:cNvSpPr/>
      </xdr:nvSpPr>
      <xdr:spPr>
        <a:xfrm>
          <a:off x="12509500" y="52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103082</xdr:rowOff>
    </xdr:from>
    <xdr:to>
      <xdr:col>68</xdr:col>
      <xdr:colOff>73025</xdr:colOff>
      <xdr:row>30</xdr:row>
      <xdr:rowOff>157057</xdr:rowOff>
    </xdr:to>
    <xdr:cxnSp macro="">
      <xdr:nvCxnSpPr>
        <xdr:cNvPr id="162" name="直線コネクタ 161">
          <a:extLst>
            <a:ext uri="{FF2B5EF4-FFF2-40B4-BE49-F238E27FC236}">
              <a16:creationId xmlns:a16="http://schemas.microsoft.com/office/drawing/2014/main" id="{29062941-6709-4D07-AD72-1E0120804C55}"/>
            </a:ext>
          </a:extLst>
        </xdr:cNvPr>
        <xdr:cNvCxnSpPr/>
      </xdr:nvCxnSpPr>
      <xdr:spPr>
        <a:xfrm flipV="1">
          <a:off x="12560300" y="524658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107516</xdr:rowOff>
    </xdr:from>
    <xdr:to>
      <xdr:col>60</xdr:col>
      <xdr:colOff>123825</xdr:colOff>
      <xdr:row>31</xdr:row>
      <xdr:rowOff>37666</xdr:rowOff>
    </xdr:to>
    <xdr:sp macro="" textlink="">
      <xdr:nvSpPr>
        <xdr:cNvPr id="163" name="楕円 162">
          <a:extLst>
            <a:ext uri="{FF2B5EF4-FFF2-40B4-BE49-F238E27FC236}">
              <a16:creationId xmlns:a16="http://schemas.microsoft.com/office/drawing/2014/main" id="{1ABD2F25-F1E0-4EEC-B09D-EF285042E350}"/>
            </a:ext>
          </a:extLst>
        </xdr:cNvPr>
        <xdr:cNvSpPr/>
      </xdr:nvSpPr>
      <xdr:spPr>
        <a:xfrm>
          <a:off x="11747500" y="52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157057</xdr:rowOff>
    </xdr:from>
    <xdr:to>
      <xdr:col>64</xdr:col>
      <xdr:colOff>73025</xdr:colOff>
      <xdr:row>30</xdr:row>
      <xdr:rowOff>158316</xdr:rowOff>
    </xdr:to>
    <xdr:cxnSp macro="">
      <xdr:nvCxnSpPr>
        <xdr:cNvPr id="164" name="直線コネクタ 163">
          <a:extLst>
            <a:ext uri="{FF2B5EF4-FFF2-40B4-BE49-F238E27FC236}">
              <a16:creationId xmlns:a16="http://schemas.microsoft.com/office/drawing/2014/main" id="{FBA162DE-DC90-463D-9AD6-A58DB9ECB360}"/>
            </a:ext>
          </a:extLst>
        </xdr:cNvPr>
        <xdr:cNvCxnSpPr/>
      </xdr:nvCxnSpPr>
      <xdr:spPr>
        <a:xfrm flipV="1">
          <a:off x="11798300" y="5300557"/>
          <a:ext cx="762000" cy="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65" name="n_1aveValue債務償還比率">
          <a:extLst>
            <a:ext uri="{FF2B5EF4-FFF2-40B4-BE49-F238E27FC236}">
              <a16:creationId xmlns:a16="http://schemas.microsoft.com/office/drawing/2014/main" id="{00D52CF1-3EA3-4643-9A2E-B842ED86A17F}"/>
            </a:ext>
          </a:extLst>
        </xdr:cNvPr>
        <xdr:cNvSpPr txBox="1"/>
      </xdr:nvSpPr>
      <xdr:spPr>
        <a:xfrm>
          <a:off x="13836727" y="492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66" name="n_2aveValue債務償還比率">
          <a:extLst>
            <a:ext uri="{FF2B5EF4-FFF2-40B4-BE49-F238E27FC236}">
              <a16:creationId xmlns:a16="http://schemas.microsoft.com/office/drawing/2014/main" id="{1A9401B1-75D8-4F31-9964-666B50D46A72}"/>
            </a:ext>
          </a:extLst>
        </xdr:cNvPr>
        <xdr:cNvSpPr txBox="1"/>
      </xdr:nvSpPr>
      <xdr:spPr>
        <a:xfrm>
          <a:off x="13087427" y="490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143400</xdr:rowOff>
    </xdr:from>
    <xdr:ext cx="469744" cy="259045"/>
    <xdr:sp macro="" textlink="">
      <xdr:nvSpPr>
        <xdr:cNvPr id="167" name="n_3aveValue債務償還比率">
          <a:extLst>
            <a:ext uri="{FF2B5EF4-FFF2-40B4-BE49-F238E27FC236}">
              <a16:creationId xmlns:a16="http://schemas.microsoft.com/office/drawing/2014/main" id="{BA42396D-1160-41EB-B716-E9707B061DF7}"/>
            </a:ext>
          </a:extLst>
        </xdr:cNvPr>
        <xdr:cNvSpPr txBox="1"/>
      </xdr:nvSpPr>
      <xdr:spPr>
        <a:xfrm>
          <a:off x="12325427" y="545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167869</xdr:rowOff>
    </xdr:from>
    <xdr:ext cx="469744" cy="259045"/>
    <xdr:sp macro="" textlink="">
      <xdr:nvSpPr>
        <xdr:cNvPr id="168" name="n_4aveValue債務償還比率">
          <a:extLst>
            <a:ext uri="{FF2B5EF4-FFF2-40B4-BE49-F238E27FC236}">
              <a16:creationId xmlns:a16="http://schemas.microsoft.com/office/drawing/2014/main" id="{9161D509-0E6F-4275-ADB8-281B2E8EB708}"/>
            </a:ext>
          </a:extLst>
        </xdr:cNvPr>
        <xdr:cNvSpPr txBox="1"/>
      </xdr:nvSpPr>
      <xdr:spPr>
        <a:xfrm>
          <a:off x="11563427" y="54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141950</xdr:rowOff>
    </xdr:from>
    <xdr:ext cx="469744" cy="259045"/>
    <xdr:sp macro="" textlink="">
      <xdr:nvSpPr>
        <xdr:cNvPr id="169" name="n_1mainValue債務償還比率">
          <a:extLst>
            <a:ext uri="{FF2B5EF4-FFF2-40B4-BE49-F238E27FC236}">
              <a16:creationId xmlns:a16="http://schemas.microsoft.com/office/drawing/2014/main" id="{5830D85F-9C83-429A-BC30-D411871BBCAB}"/>
            </a:ext>
          </a:extLst>
        </xdr:cNvPr>
        <xdr:cNvSpPr txBox="1"/>
      </xdr:nvSpPr>
      <xdr:spPr>
        <a:xfrm>
          <a:off x="13836727" y="528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145009</xdr:rowOff>
    </xdr:from>
    <xdr:ext cx="469744" cy="259045"/>
    <xdr:sp macro="" textlink="">
      <xdr:nvSpPr>
        <xdr:cNvPr id="170" name="n_2mainValue債務償還比率">
          <a:extLst>
            <a:ext uri="{FF2B5EF4-FFF2-40B4-BE49-F238E27FC236}">
              <a16:creationId xmlns:a16="http://schemas.microsoft.com/office/drawing/2014/main" id="{64C3B098-F578-490A-9BBE-94065C396C96}"/>
            </a:ext>
          </a:extLst>
        </xdr:cNvPr>
        <xdr:cNvSpPr txBox="1"/>
      </xdr:nvSpPr>
      <xdr:spPr>
        <a:xfrm>
          <a:off x="13087427" y="52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71" name="n_3mainValue債務償還比率">
          <a:extLst>
            <a:ext uri="{FF2B5EF4-FFF2-40B4-BE49-F238E27FC236}">
              <a16:creationId xmlns:a16="http://schemas.microsoft.com/office/drawing/2014/main" id="{74B11841-75AF-4C02-B9B6-F001F5D1DA9D}"/>
            </a:ext>
          </a:extLst>
        </xdr:cNvPr>
        <xdr:cNvSpPr txBox="1"/>
      </xdr:nvSpPr>
      <xdr:spPr>
        <a:xfrm>
          <a:off x="12325427" y="50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54193</xdr:rowOff>
    </xdr:from>
    <xdr:ext cx="469744" cy="259045"/>
    <xdr:sp macro="" textlink="">
      <xdr:nvSpPr>
        <xdr:cNvPr id="172" name="n_4mainValue債務償還比率">
          <a:extLst>
            <a:ext uri="{FF2B5EF4-FFF2-40B4-BE49-F238E27FC236}">
              <a16:creationId xmlns:a16="http://schemas.microsoft.com/office/drawing/2014/main" id="{68FF5F9A-2EFA-426A-A978-0A7B92CA2DDB}"/>
            </a:ext>
          </a:extLst>
        </xdr:cNvPr>
        <xdr:cNvSpPr txBox="1"/>
      </xdr:nvSpPr>
      <xdr:spPr>
        <a:xfrm>
          <a:off x="11563427" y="50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20D1229D-4CD7-4F8C-A487-B6EBBAAA652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911EC831-F0FB-4FE3-81AA-53AACA00BA7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4094460E-A81D-4656-8750-1D20C219A51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FE715B72-7DC2-4BEA-8337-CE23E7B3384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CB6943D9-2FE7-4CD1-9C51-9EB8F6495DC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F81353D9-86E2-493B-9137-A3CC5EB9DC5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0827BD-1841-4522-B302-39006243F8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1DB1C6-3BD8-45CF-B7DE-BC0A2DB94D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6362EE-743E-46FD-AE37-821C22182AF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30408B-8AA4-417E-8C5D-A09DD5EF5D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60402F-CE31-411E-AE33-05BED38670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50FE65-7900-441A-BF44-5687F7548FB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931ACB-4ACE-4AE6-84F0-C33DE5C11D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1ED60E-D6C0-445C-9BCF-5870B6C7AD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36BF5F-E126-4158-ADD9-5E1B78FC78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EEEF2C-294C-46CC-A356-F98501D8564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04D55A-FF61-4A14-A9D0-F62C5445E09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961136-7181-4B98-95CD-4CF24A844E1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70A3D8-DB52-4F3B-B1F4-36FCE63E6D8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15159C-EA06-465E-B918-DF537FE062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9FA485-7BE9-4F07-9CD9-39365602E0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EF72696-86D0-4504-96A5-3D7A3BB02C0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369727-4154-4653-8BC7-3202DD9196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9EF1D5-901F-4E64-B249-4B80B1324B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71DCF2-645C-4CC5-B56B-E5DD4CB4A9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AF74F2-B059-46C3-A58A-E85754E4E2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3D4AD23-0B31-42C7-8BC8-0330BB9C6F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7E9D89-302A-463B-8916-B2D22D5CE1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55A949-EFD3-4793-9342-60E4A3F759B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C8355B-073C-4BF5-8D3B-12F210EC61F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D7C4F1-CA12-49F1-95BB-CDB78465D76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6A2AF5-0B79-4E99-8723-E0A92C506E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FF5842-55BA-46A0-9181-C38FDAB6049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5B36BA-A0AB-440D-8FA1-00066B4037C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A9313E5-7BB9-4E2D-947E-4E2E3776AB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74A423-491D-4E0E-85E6-E809B8D255D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0C5FD1-24E4-4715-B2C5-63720B307E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0DE131-5BE9-4762-825C-389B8807011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FAEAD0-07BD-46FF-8273-C12372F858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1414A2-A9BE-4734-BC95-1114E3D11E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113CD67-425D-4945-A06D-57B3E48AFC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4B2830-B6C6-4330-9D90-B87B12518B2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48E0EB-BA06-494E-8844-91EFF9F75F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6B2A0A-4761-4DD4-91E7-8F002DAC10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CD1821-3420-4047-B169-AD56E65DCD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CAF6EA3-57DB-4D47-947D-E864CFDA231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17C64D4-11D2-47F7-9481-36CDEAFBC15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AD45FB-E51D-4D10-844A-2709E604E3F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B5C7F33-9956-4A33-8162-FC6C2069F7B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C67A353-5615-4931-8539-BD9C541661C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581B814-9AF0-4534-A8C7-FEC2811F681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416A6E4-EF2A-443E-ADA4-A19BBF7C9EF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117DB32-3E98-4E51-B63E-DD6DF168AE6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B0DF09-E2D3-4321-AD0C-7326F67F3D2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9134261-7121-4D21-A8A2-1B9ABE770C0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096028F-A7BF-4263-B991-882E2131B12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E87A13-6F17-44E0-86F0-B98D221503E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3D4DC25-46DA-4E84-BAC8-B9CDE09A5D8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05E0916-B185-44F2-9905-52B2C55B3A8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617B37B-ECB3-4D20-B9F5-9D2CD0E039F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BB32FBD-23C5-40EB-B789-CFDD379D80F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282A1B75-901C-41AE-9628-6DD9001D4888}"/>
            </a:ext>
          </a:extLst>
        </xdr:cNvPr>
        <xdr:cNvCxnSpPr/>
      </xdr:nvCxnSpPr>
      <xdr:spPr>
        <a:xfrm flipV="1">
          <a:off x="4634865" y="588073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1465F6F2-F425-49E9-BBCB-C2C8E49029CD}"/>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96BA4A94-4DCE-45C4-823D-01C2F4B29A8C}"/>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59F50634-0536-4ADD-BD12-C74F405D5ADF}"/>
            </a:ext>
          </a:extLst>
        </xdr:cNvPr>
        <xdr:cNvSpPr txBox="1"/>
      </xdr:nvSpPr>
      <xdr:spPr>
        <a:xfrm>
          <a:off x="4673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0FEF1025-6623-466D-8B81-3EB5EE69F599}"/>
            </a:ext>
          </a:extLst>
        </xdr:cNvPr>
        <xdr:cNvCxnSpPr/>
      </xdr:nvCxnSpPr>
      <xdr:spPr>
        <a:xfrm>
          <a:off x="4546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CEE16E3C-5CA9-43A3-905A-7A1B269385DD}"/>
            </a:ext>
          </a:extLst>
        </xdr:cNvPr>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B0562272-03D6-4D10-860C-668F279768C3}"/>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C2A27EF6-3BEC-4995-8190-5ACC3C16EFA7}"/>
            </a:ext>
          </a:extLst>
        </xdr:cNvPr>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03BE1DC2-E32A-4A02-B8B6-E76F7CC3AF7E}"/>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CEA17ECE-94C7-44FF-A7F3-988FFCEFB769}"/>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FA98FF65-87A2-4752-A2FA-F6BDC679C105}"/>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2171CFF-7C76-412E-911C-6F4D81022ED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D62EA0-0074-4CD1-888B-10C67F99626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7A3064C-1A00-44A5-929A-025866F6B86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465F883-CED3-4643-83C9-02C7CADD225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8927E19-7B79-4DA9-8096-1BABEC0589B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3" name="楕円 72">
          <a:extLst>
            <a:ext uri="{FF2B5EF4-FFF2-40B4-BE49-F238E27FC236}">
              <a16:creationId xmlns:a16="http://schemas.microsoft.com/office/drawing/2014/main" id="{BF7E13F7-D468-4E19-BF6F-065D23A7642A}"/>
            </a:ext>
          </a:extLst>
        </xdr:cNvPr>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DDF72C18-8654-4343-9A30-7A82827FCF1D}"/>
            </a:ext>
          </a:extLst>
        </xdr:cNvPr>
        <xdr:cNvSpPr txBox="1"/>
      </xdr:nvSpPr>
      <xdr:spPr>
        <a:xfrm>
          <a:off x="4673600" y="641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5" name="楕円 74">
          <a:extLst>
            <a:ext uri="{FF2B5EF4-FFF2-40B4-BE49-F238E27FC236}">
              <a16:creationId xmlns:a16="http://schemas.microsoft.com/office/drawing/2014/main" id="{A620FEBF-8810-4011-ADEB-BAAFEC5379A3}"/>
            </a:ext>
          </a:extLst>
        </xdr:cNvPr>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99060</xdr:rowOff>
    </xdr:to>
    <xdr:cxnSp macro="">
      <xdr:nvCxnSpPr>
        <xdr:cNvPr id="76" name="直線コネクタ 75">
          <a:extLst>
            <a:ext uri="{FF2B5EF4-FFF2-40B4-BE49-F238E27FC236}">
              <a16:creationId xmlns:a16="http://schemas.microsoft.com/office/drawing/2014/main" id="{1DBE0F94-2E4C-4296-8054-DE521C33598A}"/>
            </a:ext>
          </a:extLst>
        </xdr:cNvPr>
        <xdr:cNvCxnSpPr/>
      </xdr:nvCxnSpPr>
      <xdr:spPr>
        <a:xfrm>
          <a:off x="3797300" y="65855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7" name="楕円 76">
          <a:extLst>
            <a:ext uri="{FF2B5EF4-FFF2-40B4-BE49-F238E27FC236}">
              <a16:creationId xmlns:a16="http://schemas.microsoft.com/office/drawing/2014/main" id="{4BF79639-4427-467E-B6BA-EF255FA0D239}"/>
            </a:ext>
          </a:extLst>
        </xdr:cNvPr>
        <xdr:cNvSpPr/>
      </xdr:nvSpPr>
      <xdr:spPr>
        <a:xfrm>
          <a:off x="2857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70485</xdr:rowOff>
    </xdr:to>
    <xdr:cxnSp macro="">
      <xdr:nvCxnSpPr>
        <xdr:cNvPr id="78" name="直線コネクタ 77">
          <a:extLst>
            <a:ext uri="{FF2B5EF4-FFF2-40B4-BE49-F238E27FC236}">
              <a16:creationId xmlns:a16="http://schemas.microsoft.com/office/drawing/2014/main" id="{EF5A62C2-B861-43A1-AD1D-65C6A82316C4}"/>
            </a:ext>
          </a:extLst>
        </xdr:cNvPr>
        <xdr:cNvCxnSpPr/>
      </xdr:nvCxnSpPr>
      <xdr:spPr>
        <a:xfrm>
          <a:off x="2908300" y="65512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166370</xdr:rowOff>
    </xdr:from>
    <xdr:to>
      <xdr:col>10</xdr:col>
      <xdr:colOff>165100</xdr:colOff>
      <xdr:row>38</xdr:row>
      <xdr:rowOff>96520</xdr:rowOff>
    </xdr:to>
    <xdr:sp macro="" textlink="">
      <xdr:nvSpPr>
        <xdr:cNvPr id="79" name="楕円 78">
          <a:extLst>
            <a:ext uri="{FF2B5EF4-FFF2-40B4-BE49-F238E27FC236}">
              <a16:creationId xmlns:a16="http://schemas.microsoft.com/office/drawing/2014/main" id="{EDBDAFAD-02A3-479C-96D6-8BC1F7AA5DA2}"/>
            </a:ext>
          </a:extLst>
        </xdr:cNvPr>
        <xdr:cNvSpPr/>
      </xdr:nvSpPr>
      <xdr:spPr>
        <a:xfrm>
          <a:off x="1968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45720</xdr:rowOff>
    </xdr:to>
    <xdr:cxnSp macro="">
      <xdr:nvCxnSpPr>
        <xdr:cNvPr id="80" name="直線コネクタ 79">
          <a:extLst>
            <a:ext uri="{FF2B5EF4-FFF2-40B4-BE49-F238E27FC236}">
              <a16:creationId xmlns:a16="http://schemas.microsoft.com/office/drawing/2014/main" id="{64ED9E09-93DB-4E5C-B666-7D5547C4C0AB}"/>
            </a:ext>
          </a:extLst>
        </xdr:cNvPr>
        <xdr:cNvCxnSpPr/>
      </xdr:nvCxnSpPr>
      <xdr:spPr>
        <a:xfrm flipV="1">
          <a:off x="2019300" y="65512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141605</xdr:rowOff>
    </xdr:from>
    <xdr:to>
      <xdr:col>6</xdr:col>
      <xdr:colOff>38100</xdr:colOff>
      <xdr:row>38</xdr:row>
      <xdr:rowOff>71755</xdr:rowOff>
    </xdr:to>
    <xdr:sp macro="" textlink="">
      <xdr:nvSpPr>
        <xdr:cNvPr id="81" name="楕円 80">
          <a:extLst>
            <a:ext uri="{FF2B5EF4-FFF2-40B4-BE49-F238E27FC236}">
              <a16:creationId xmlns:a16="http://schemas.microsoft.com/office/drawing/2014/main" id="{D9FE8805-18B8-45AB-8813-7A2FA3913358}"/>
            </a:ext>
          </a:extLst>
        </xdr:cNvPr>
        <xdr:cNvSpPr/>
      </xdr:nvSpPr>
      <xdr:spPr>
        <a:xfrm>
          <a:off x="1079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20955</xdr:rowOff>
    </xdr:from>
    <xdr:to>
      <xdr:col>10</xdr:col>
      <xdr:colOff>114300</xdr:colOff>
      <xdr:row>38</xdr:row>
      <xdr:rowOff>45720</xdr:rowOff>
    </xdr:to>
    <xdr:cxnSp macro="">
      <xdr:nvCxnSpPr>
        <xdr:cNvPr id="82" name="直線コネクタ 81">
          <a:extLst>
            <a:ext uri="{FF2B5EF4-FFF2-40B4-BE49-F238E27FC236}">
              <a16:creationId xmlns:a16="http://schemas.microsoft.com/office/drawing/2014/main" id="{F9034190-21A2-4B23-B53E-472B4CDB727A}"/>
            </a:ext>
          </a:extLst>
        </xdr:cNvPr>
        <xdr:cNvCxnSpPr/>
      </xdr:nvCxnSpPr>
      <xdr:spPr>
        <a:xfrm>
          <a:off x="1130300" y="65360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a:extLst>
            <a:ext uri="{FF2B5EF4-FFF2-40B4-BE49-F238E27FC236}">
              <a16:creationId xmlns:a16="http://schemas.microsoft.com/office/drawing/2014/main" id="{69C35EFE-B6D0-4F54-A34A-209460F2EBDD}"/>
            </a:ext>
          </a:extLst>
        </xdr:cNvPr>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a:extLst>
            <a:ext uri="{FF2B5EF4-FFF2-40B4-BE49-F238E27FC236}">
              <a16:creationId xmlns:a16="http://schemas.microsoft.com/office/drawing/2014/main" id="{D901B903-1FC9-4D9F-9CAA-5D37E06C93F9}"/>
            </a:ext>
          </a:extLst>
        </xdr:cNvPr>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860CC4FB-1F26-4AC4-A6D9-5775CAD37863}"/>
            </a:ext>
          </a:extLst>
        </xdr:cNvPr>
        <xdr:cNvSpPr txBox="1"/>
      </xdr:nvSpPr>
      <xdr:spPr>
        <a:xfrm>
          <a:off x="1816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6" name="n_4aveValue【道路】&#10;有形固定資産減価償却率">
          <a:extLst>
            <a:ext uri="{FF2B5EF4-FFF2-40B4-BE49-F238E27FC236}">
              <a16:creationId xmlns:a16="http://schemas.microsoft.com/office/drawing/2014/main" id="{A5B6DD6D-5D04-4A6D-BA64-A3CBD80FB620}"/>
            </a:ext>
          </a:extLst>
        </xdr:cNvPr>
        <xdr:cNvSpPr txBox="1"/>
      </xdr:nvSpPr>
      <xdr:spPr>
        <a:xfrm>
          <a:off x="927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87" name="n_1mainValue【道路】&#10;有形固定資産減価償却率">
          <a:extLst>
            <a:ext uri="{FF2B5EF4-FFF2-40B4-BE49-F238E27FC236}">
              <a16:creationId xmlns:a16="http://schemas.microsoft.com/office/drawing/2014/main" id="{BD12C521-D3D9-433F-87A8-D16F8E4BF6A6}"/>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88" name="n_2mainValue【道路】&#10;有形固定資産減価償却率">
          <a:extLst>
            <a:ext uri="{FF2B5EF4-FFF2-40B4-BE49-F238E27FC236}">
              <a16:creationId xmlns:a16="http://schemas.microsoft.com/office/drawing/2014/main" id="{E137016C-5134-4D06-80D7-8206EBEF61B0}"/>
            </a:ext>
          </a:extLst>
        </xdr:cNvPr>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9" name="n_3mainValue【道路】&#10;有形固定資産減価償却率">
          <a:extLst>
            <a:ext uri="{FF2B5EF4-FFF2-40B4-BE49-F238E27FC236}">
              <a16:creationId xmlns:a16="http://schemas.microsoft.com/office/drawing/2014/main" id="{FAFFA8E8-D7F8-4FD6-84AD-3B9DD1F3E682}"/>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90" name="n_4mainValue【道路】&#10;有形固定資産減価償却率">
          <a:extLst>
            <a:ext uri="{FF2B5EF4-FFF2-40B4-BE49-F238E27FC236}">
              <a16:creationId xmlns:a16="http://schemas.microsoft.com/office/drawing/2014/main" id="{4B6D21CE-899A-40E0-9F09-D5D61CC7ECCA}"/>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43F7552-1517-428F-8982-B6D8A59754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2320559-F143-40D4-9888-435EFBEC4D3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754A2F0-400A-413A-BC00-E375E17436E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B778336-3266-4076-B003-80AD4C7C4A5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FF1AFAF-C57C-4BAE-A0C8-8311F91A1F7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4650504-44CB-4B8F-9DF5-366315A67C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7043465-758B-4F64-BF7D-AC0BF4E8D5B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1620D66-8A7A-4C28-86F3-BF3D29EF55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440E7B9-0D8E-41BD-8B2D-C6FC749776F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149E613-57B3-4D49-A433-B4BE26588A1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29700C2-E1AE-4028-BFDA-128FBEA21D7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D1A0D7C-EA67-4EDF-9E59-A0E37579ED8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516CF01-E8A1-4B35-8F9B-F2BEE59E09D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9F6FE4B-BAC9-4FEB-A464-99CE58F9C7A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4B39150-4FB4-49CC-A03A-1E548B4C7B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9A9C6C5-1341-4EF2-9575-930D68A96F3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3820430-09F1-492A-B69B-8C910DE898A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33F0687-D14D-44DB-A035-3408B744386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D79A407-FD6D-487C-98C8-E030DEF52F7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5728206-A662-45BA-B30C-674B524F48E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46A122D-5947-429B-A464-FD2253E9D0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4D7D1F6-E8DC-41A6-B10C-1E6540CB4F5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9BD45FB-D1FE-403E-ABC9-C14C10FF45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1C299CD0-AF1D-4C41-99D0-7F36CC87ADBA}"/>
            </a:ext>
          </a:extLst>
        </xdr:cNvPr>
        <xdr:cNvCxnSpPr/>
      </xdr:nvCxnSpPr>
      <xdr:spPr>
        <a:xfrm flipV="1">
          <a:off x="10476865" y="5810555"/>
          <a:ext cx="0" cy="1317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86D38ED4-F60B-4599-9B61-FA7DE7591C41}"/>
            </a:ext>
          </a:extLst>
        </xdr:cNvPr>
        <xdr:cNvSpPr txBox="1"/>
      </xdr:nvSpPr>
      <xdr:spPr>
        <a:xfrm>
          <a:off x="10515600" y="71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FB682C4D-681B-415F-B9AC-933D1F454BF3}"/>
            </a:ext>
          </a:extLst>
        </xdr:cNvPr>
        <xdr:cNvCxnSpPr/>
      </xdr:nvCxnSpPr>
      <xdr:spPr>
        <a:xfrm>
          <a:off x="10388600" y="712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39138895-2680-4CF9-A66A-FE1314511875}"/>
            </a:ext>
          </a:extLst>
        </xdr:cNvPr>
        <xdr:cNvSpPr txBox="1"/>
      </xdr:nvSpPr>
      <xdr:spPr>
        <a:xfrm>
          <a:off x="10515600" y="55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E0F43105-891A-4ED1-862F-7B49C2999487}"/>
            </a:ext>
          </a:extLst>
        </xdr:cNvPr>
        <xdr:cNvCxnSpPr/>
      </xdr:nvCxnSpPr>
      <xdr:spPr>
        <a:xfrm>
          <a:off x="10388600" y="581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71512</xdr:rowOff>
    </xdr:from>
    <xdr:ext cx="534377" cy="259045"/>
    <xdr:sp macro="" textlink="">
      <xdr:nvSpPr>
        <xdr:cNvPr id="119" name="【道路】&#10;一人当たり延長平均値テキスト">
          <a:extLst>
            <a:ext uri="{FF2B5EF4-FFF2-40B4-BE49-F238E27FC236}">
              <a16:creationId xmlns:a16="http://schemas.microsoft.com/office/drawing/2014/main" id="{8975119D-DD2D-4AE0-91B3-1F3A23AD2C83}"/>
            </a:ext>
          </a:extLst>
        </xdr:cNvPr>
        <xdr:cNvSpPr txBox="1"/>
      </xdr:nvSpPr>
      <xdr:spPr>
        <a:xfrm>
          <a:off x="10515600" y="658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55958A23-5AB1-4C6E-951C-0B8D575D8EC5}"/>
            </a:ext>
          </a:extLst>
        </xdr:cNvPr>
        <xdr:cNvSpPr/>
      </xdr:nvSpPr>
      <xdr:spPr>
        <a:xfrm>
          <a:off x="10426700" y="6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5E3A13B8-3F76-4B16-B0D5-C7924648F3FF}"/>
            </a:ext>
          </a:extLst>
        </xdr:cNvPr>
        <xdr:cNvSpPr/>
      </xdr:nvSpPr>
      <xdr:spPr>
        <a:xfrm>
          <a:off x="9588500" y="66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8667BAAA-7268-4E51-B317-D8F898FCC473}"/>
            </a:ext>
          </a:extLst>
        </xdr:cNvPr>
        <xdr:cNvSpPr/>
      </xdr:nvSpPr>
      <xdr:spPr>
        <a:xfrm>
          <a:off x="8699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1B1A7887-5207-455A-B5F4-8F6CB3F8E1AA}"/>
            </a:ext>
          </a:extLst>
        </xdr:cNvPr>
        <xdr:cNvSpPr/>
      </xdr:nvSpPr>
      <xdr:spPr>
        <a:xfrm>
          <a:off x="7810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125299</xdr:rowOff>
    </xdr:from>
    <xdr:to>
      <xdr:col>36</xdr:col>
      <xdr:colOff>165100</xdr:colOff>
      <xdr:row>40</xdr:row>
      <xdr:rowOff>55449</xdr:rowOff>
    </xdr:to>
    <xdr:sp macro="" textlink="">
      <xdr:nvSpPr>
        <xdr:cNvPr id="124" name="フローチャート: 判断 123">
          <a:extLst>
            <a:ext uri="{FF2B5EF4-FFF2-40B4-BE49-F238E27FC236}">
              <a16:creationId xmlns:a16="http://schemas.microsoft.com/office/drawing/2014/main" id="{CE1E6072-4E75-4995-B180-36CF5DDE0FBB}"/>
            </a:ext>
          </a:extLst>
        </xdr:cNvPr>
        <xdr:cNvSpPr/>
      </xdr:nvSpPr>
      <xdr:spPr>
        <a:xfrm>
          <a:off x="6921500" y="68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BC26F22-A877-4935-A466-EB5855BF0F8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2C83335-D050-4F75-B783-AAEFD8329A5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471A3F2-61D6-4F4A-BFDC-7B1EAEE7192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6FE44A3-AF32-4CE7-982C-7AA2A61AF44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1124164-F1A4-49DC-9DFF-09034628B9B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44945</xdr:rowOff>
    </xdr:from>
    <xdr:to>
      <xdr:col>55</xdr:col>
      <xdr:colOff>50800</xdr:colOff>
      <xdr:row>36</xdr:row>
      <xdr:rowOff>146545</xdr:rowOff>
    </xdr:to>
    <xdr:sp macro="" textlink="">
      <xdr:nvSpPr>
        <xdr:cNvPr id="130" name="楕円 129">
          <a:extLst>
            <a:ext uri="{FF2B5EF4-FFF2-40B4-BE49-F238E27FC236}">
              <a16:creationId xmlns:a16="http://schemas.microsoft.com/office/drawing/2014/main" id="{D48B1276-2486-49C9-BF8A-8FF1F03234D5}"/>
            </a:ext>
          </a:extLst>
        </xdr:cNvPr>
        <xdr:cNvSpPr/>
      </xdr:nvSpPr>
      <xdr:spPr>
        <a:xfrm>
          <a:off x="10426700" y="62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67822</xdr:rowOff>
    </xdr:from>
    <xdr:ext cx="534377" cy="259045"/>
    <xdr:sp macro="" textlink="">
      <xdr:nvSpPr>
        <xdr:cNvPr id="131" name="【道路】&#10;一人当たり延長該当値テキスト">
          <a:extLst>
            <a:ext uri="{FF2B5EF4-FFF2-40B4-BE49-F238E27FC236}">
              <a16:creationId xmlns:a16="http://schemas.microsoft.com/office/drawing/2014/main" id="{302417B9-31A7-4D38-A8A2-BF840C4165B0}"/>
            </a:ext>
          </a:extLst>
        </xdr:cNvPr>
        <xdr:cNvSpPr txBox="1"/>
      </xdr:nvSpPr>
      <xdr:spPr>
        <a:xfrm>
          <a:off x="10515600" y="60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68758</xdr:rowOff>
    </xdr:from>
    <xdr:to>
      <xdr:col>50</xdr:col>
      <xdr:colOff>165100</xdr:colOff>
      <xdr:row>36</xdr:row>
      <xdr:rowOff>170358</xdr:rowOff>
    </xdr:to>
    <xdr:sp macro="" textlink="">
      <xdr:nvSpPr>
        <xdr:cNvPr id="132" name="楕円 131">
          <a:extLst>
            <a:ext uri="{FF2B5EF4-FFF2-40B4-BE49-F238E27FC236}">
              <a16:creationId xmlns:a16="http://schemas.microsoft.com/office/drawing/2014/main" id="{7FECBFB3-912A-4E89-A04B-3FAD94B9F6F6}"/>
            </a:ext>
          </a:extLst>
        </xdr:cNvPr>
        <xdr:cNvSpPr/>
      </xdr:nvSpPr>
      <xdr:spPr>
        <a:xfrm>
          <a:off x="9588500" y="62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95745</xdr:rowOff>
    </xdr:from>
    <xdr:to>
      <xdr:col>55</xdr:col>
      <xdr:colOff>0</xdr:colOff>
      <xdr:row>36</xdr:row>
      <xdr:rowOff>119558</xdr:rowOff>
    </xdr:to>
    <xdr:cxnSp macro="">
      <xdr:nvCxnSpPr>
        <xdr:cNvPr id="133" name="直線コネクタ 132">
          <a:extLst>
            <a:ext uri="{FF2B5EF4-FFF2-40B4-BE49-F238E27FC236}">
              <a16:creationId xmlns:a16="http://schemas.microsoft.com/office/drawing/2014/main" id="{2E313E37-9064-4E6B-9810-46648B0DF474}"/>
            </a:ext>
          </a:extLst>
        </xdr:cNvPr>
        <xdr:cNvCxnSpPr/>
      </xdr:nvCxnSpPr>
      <xdr:spPr>
        <a:xfrm flipV="1">
          <a:off x="9639300" y="6267945"/>
          <a:ext cx="8382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88132</xdr:rowOff>
    </xdr:from>
    <xdr:to>
      <xdr:col>46</xdr:col>
      <xdr:colOff>38100</xdr:colOff>
      <xdr:row>37</xdr:row>
      <xdr:rowOff>18282</xdr:rowOff>
    </xdr:to>
    <xdr:sp macro="" textlink="">
      <xdr:nvSpPr>
        <xdr:cNvPr id="134" name="楕円 133">
          <a:extLst>
            <a:ext uri="{FF2B5EF4-FFF2-40B4-BE49-F238E27FC236}">
              <a16:creationId xmlns:a16="http://schemas.microsoft.com/office/drawing/2014/main" id="{B0C7BA4E-4608-4398-8188-3F3B3BA2F244}"/>
            </a:ext>
          </a:extLst>
        </xdr:cNvPr>
        <xdr:cNvSpPr/>
      </xdr:nvSpPr>
      <xdr:spPr>
        <a:xfrm>
          <a:off x="8699500" y="62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119558</xdr:rowOff>
    </xdr:from>
    <xdr:to>
      <xdr:col>50</xdr:col>
      <xdr:colOff>114300</xdr:colOff>
      <xdr:row>36</xdr:row>
      <xdr:rowOff>138932</xdr:rowOff>
    </xdr:to>
    <xdr:cxnSp macro="">
      <xdr:nvCxnSpPr>
        <xdr:cNvPr id="135" name="直線コネクタ 134">
          <a:extLst>
            <a:ext uri="{FF2B5EF4-FFF2-40B4-BE49-F238E27FC236}">
              <a16:creationId xmlns:a16="http://schemas.microsoft.com/office/drawing/2014/main" id="{3EF93EDE-8D45-4CE8-BF64-574A1263AC1C}"/>
            </a:ext>
          </a:extLst>
        </xdr:cNvPr>
        <xdr:cNvCxnSpPr/>
      </xdr:nvCxnSpPr>
      <xdr:spPr>
        <a:xfrm flipV="1">
          <a:off x="8750300" y="6291758"/>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130594</xdr:rowOff>
    </xdr:from>
    <xdr:to>
      <xdr:col>41</xdr:col>
      <xdr:colOff>101600</xdr:colOff>
      <xdr:row>37</xdr:row>
      <xdr:rowOff>60744</xdr:rowOff>
    </xdr:to>
    <xdr:sp macro="" textlink="">
      <xdr:nvSpPr>
        <xdr:cNvPr id="136" name="楕円 135">
          <a:extLst>
            <a:ext uri="{FF2B5EF4-FFF2-40B4-BE49-F238E27FC236}">
              <a16:creationId xmlns:a16="http://schemas.microsoft.com/office/drawing/2014/main" id="{8DD2324A-54B2-4B13-9051-CF4C88486714}"/>
            </a:ext>
          </a:extLst>
        </xdr:cNvPr>
        <xdr:cNvSpPr/>
      </xdr:nvSpPr>
      <xdr:spPr>
        <a:xfrm>
          <a:off x="7810500" y="63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138932</xdr:rowOff>
    </xdr:from>
    <xdr:to>
      <xdr:col>45</xdr:col>
      <xdr:colOff>177800</xdr:colOff>
      <xdr:row>37</xdr:row>
      <xdr:rowOff>9944</xdr:rowOff>
    </xdr:to>
    <xdr:cxnSp macro="">
      <xdr:nvCxnSpPr>
        <xdr:cNvPr id="137" name="直線コネクタ 136">
          <a:extLst>
            <a:ext uri="{FF2B5EF4-FFF2-40B4-BE49-F238E27FC236}">
              <a16:creationId xmlns:a16="http://schemas.microsoft.com/office/drawing/2014/main" id="{44EEB1FF-B58D-43B6-9697-64E996E5B370}"/>
            </a:ext>
          </a:extLst>
        </xdr:cNvPr>
        <xdr:cNvCxnSpPr/>
      </xdr:nvCxnSpPr>
      <xdr:spPr>
        <a:xfrm flipV="1">
          <a:off x="7861300" y="6311132"/>
          <a:ext cx="8890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146215</xdr:rowOff>
    </xdr:from>
    <xdr:to>
      <xdr:col>36</xdr:col>
      <xdr:colOff>165100</xdr:colOff>
      <xdr:row>37</xdr:row>
      <xdr:rowOff>76365</xdr:rowOff>
    </xdr:to>
    <xdr:sp macro="" textlink="">
      <xdr:nvSpPr>
        <xdr:cNvPr id="138" name="楕円 137">
          <a:extLst>
            <a:ext uri="{FF2B5EF4-FFF2-40B4-BE49-F238E27FC236}">
              <a16:creationId xmlns:a16="http://schemas.microsoft.com/office/drawing/2014/main" id="{6347C285-A2FD-47DE-90DD-FC442AB71BD1}"/>
            </a:ext>
          </a:extLst>
        </xdr:cNvPr>
        <xdr:cNvSpPr/>
      </xdr:nvSpPr>
      <xdr:spPr>
        <a:xfrm>
          <a:off x="6921500" y="63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9944</xdr:rowOff>
    </xdr:from>
    <xdr:to>
      <xdr:col>41</xdr:col>
      <xdr:colOff>50800</xdr:colOff>
      <xdr:row>37</xdr:row>
      <xdr:rowOff>25565</xdr:rowOff>
    </xdr:to>
    <xdr:cxnSp macro="">
      <xdr:nvCxnSpPr>
        <xdr:cNvPr id="139" name="直線コネクタ 138">
          <a:extLst>
            <a:ext uri="{FF2B5EF4-FFF2-40B4-BE49-F238E27FC236}">
              <a16:creationId xmlns:a16="http://schemas.microsoft.com/office/drawing/2014/main" id="{FB680226-D79D-4501-8C1B-AEA316B1EE16}"/>
            </a:ext>
          </a:extLst>
        </xdr:cNvPr>
        <xdr:cNvCxnSpPr/>
      </xdr:nvCxnSpPr>
      <xdr:spPr>
        <a:xfrm flipV="1">
          <a:off x="6972300" y="635359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44251</xdr:rowOff>
    </xdr:from>
    <xdr:ext cx="534377" cy="259045"/>
    <xdr:sp macro="" textlink="">
      <xdr:nvSpPr>
        <xdr:cNvPr id="140" name="n_1aveValue【道路】&#10;一人当たり延長">
          <a:extLst>
            <a:ext uri="{FF2B5EF4-FFF2-40B4-BE49-F238E27FC236}">
              <a16:creationId xmlns:a16="http://schemas.microsoft.com/office/drawing/2014/main" id="{16E21CAE-F20A-406C-A261-2331C81C77AC}"/>
            </a:ext>
          </a:extLst>
        </xdr:cNvPr>
        <xdr:cNvSpPr txBox="1"/>
      </xdr:nvSpPr>
      <xdr:spPr>
        <a:xfrm>
          <a:off x="9359411" y="67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51871</xdr:rowOff>
    </xdr:from>
    <xdr:ext cx="534377" cy="259045"/>
    <xdr:sp macro="" textlink="">
      <xdr:nvSpPr>
        <xdr:cNvPr id="141" name="n_2aveValue【道路】&#10;一人当たり延長">
          <a:extLst>
            <a:ext uri="{FF2B5EF4-FFF2-40B4-BE49-F238E27FC236}">
              <a16:creationId xmlns:a16="http://schemas.microsoft.com/office/drawing/2014/main" id="{F5C95801-9A4C-410E-AD24-B3BB54C1550C}"/>
            </a:ext>
          </a:extLst>
        </xdr:cNvPr>
        <xdr:cNvSpPr txBox="1"/>
      </xdr:nvSpPr>
      <xdr:spPr>
        <a:xfrm>
          <a:off x="8483111" y="67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45413</xdr:rowOff>
    </xdr:from>
    <xdr:ext cx="534377" cy="259045"/>
    <xdr:sp macro="" textlink="">
      <xdr:nvSpPr>
        <xdr:cNvPr id="142" name="n_3aveValue【道路】&#10;一人当たり延長">
          <a:extLst>
            <a:ext uri="{FF2B5EF4-FFF2-40B4-BE49-F238E27FC236}">
              <a16:creationId xmlns:a16="http://schemas.microsoft.com/office/drawing/2014/main" id="{855260DA-3360-47FF-B4B7-109EA137272B}"/>
            </a:ext>
          </a:extLst>
        </xdr:cNvPr>
        <xdr:cNvSpPr txBox="1"/>
      </xdr:nvSpPr>
      <xdr:spPr>
        <a:xfrm>
          <a:off x="7594111" y="67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46576</xdr:rowOff>
    </xdr:from>
    <xdr:ext cx="534377" cy="259045"/>
    <xdr:sp macro="" textlink="">
      <xdr:nvSpPr>
        <xdr:cNvPr id="143" name="n_4aveValue【道路】&#10;一人当たり延長">
          <a:extLst>
            <a:ext uri="{FF2B5EF4-FFF2-40B4-BE49-F238E27FC236}">
              <a16:creationId xmlns:a16="http://schemas.microsoft.com/office/drawing/2014/main" id="{236AE0FD-B8EE-48FD-B6D2-0DB568F8618A}"/>
            </a:ext>
          </a:extLst>
        </xdr:cNvPr>
        <xdr:cNvSpPr txBox="1"/>
      </xdr:nvSpPr>
      <xdr:spPr>
        <a:xfrm>
          <a:off x="6705111" y="6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15435</xdr:rowOff>
    </xdr:from>
    <xdr:ext cx="534377" cy="259045"/>
    <xdr:sp macro="" textlink="">
      <xdr:nvSpPr>
        <xdr:cNvPr id="144" name="n_1mainValue【道路】&#10;一人当たり延長">
          <a:extLst>
            <a:ext uri="{FF2B5EF4-FFF2-40B4-BE49-F238E27FC236}">
              <a16:creationId xmlns:a16="http://schemas.microsoft.com/office/drawing/2014/main" id="{AD14F2E2-DB05-4702-917D-84297CC410DB}"/>
            </a:ext>
          </a:extLst>
        </xdr:cNvPr>
        <xdr:cNvSpPr txBox="1"/>
      </xdr:nvSpPr>
      <xdr:spPr>
        <a:xfrm>
          <a:off x="9359411" y="60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34809</xdr:rowOff>
    </xdr:from>
    <xdr:ext cx="534377" cy="259045"/>
    <xdr:sp macro="" textlink="">
      <xdr:nvSpPr>
        <xdr:cNvPr id="145" name="n_2mainValue【道路】&#10;一人当たり延長">
          <a:extLst>
            <a:ext uri="{FF2B5EF4-FFF2-40B4-BE49-F238E27FC236}">
              <a16:creationId xmlns:a16="http://schemas.microsoft.com/office/drawing/2014/main" id="{228A8A68-E19F-451E-A84F-AC8EF8B44B23}"/>
            </a:ext>
          </a:extLst>
        </xdr:cNvPr>
        <xdr:cNvSpPr txBox="1"/>
      </xdr:nvSpPr>
      <xdr:spPr>
        <a:xfrm>
          <a:off x="8483111" y="60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77271</xdr:rowOff>
    </xdr:from>
    <xdr:ext cx="534377" cy="259045"/>
    <xdr:sp macro="" textlink="">
      <xdr:nvSpPr>
        <xdr:cNvPr id="146" name="n_3mainValue【道路】&#10;一人当たり延長">
          <a:extLst>
            <a:ext uri="{FF2B5EF4-FFF2-40B4-BE49-F238E27FC236}">
              <a16:creationId xmlns:a16="http://schemas.microsoft.com/office/drawing/2014/main" id="{A90BAB36-BB9F-4798-A938-75F9C42E405A}"/>
            </a:ext>
          </a:extLst>
        </xdr:cNvPr>
        <xdr:cNvSpPr txBox="1"/>
      </xdr:nvSpPr>
      <xdr:spPr>
        <a:xfrm>
          <a:off x="7594111" y="607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92892</xdr:rowOff>
    </xdr:from>
    <xdr:ext cx="534377" cy="259045"/>
    <xdr:sp macro="" textlink="">
      <xdr:nvSpPr>
        <xdr:cNvPr id="147" name="n_4mainValue【道路】&#10;一人当たり延長">
          <a:extLst>
            <a:ext uri="{FF2B5EF4-FFF2-40B4-BE49-F238E27FC236}">
              <a16:creationId xmlns:a16="http://schemas.microsoft.com/office/drawing/2014/main" id="{17F8F1B0-C1AF-443D-955E-52316589F372}"/>
            </a:ext>
          </a:extLst>
        </xdr:cNvPr>
        <xdr:cNvSpPr txBox="1"/>
      </xdr:nvSpPr>
      <xdr:spPr>
        <a:xfrm>
          <a:off x="6705111" y="60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0C730F6-6134-4C5E-B8BB-293A7C6914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BA620AC-13C1-4602-A2E2-8DE7C6D3F95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D8B9B8D-7CD8-4496-9C5A-76A9DC431B9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1C85612-3B3C-444D-9763-47E252B938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435D75A-23A5-4BFD-8002-B69EF342679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C7F6156-C553-430E-ABBA-E57F00BA5A8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A874840-D692-4817-B144-F46DC46A9C4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9E22EFF-86D6-42D9-87E4-02B281F2DA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07614C0-4A85-46BE-A11B-A8C67DA3E0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17F8540-5F04-442B-AB58-B0C77C0E611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35A7731-56ED-4FAC-8B24-5A9020DF7F9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62ACECD-1D06-4E79-8B5B-362C6433EF4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9D0BD40-9CC6-4D57-802E-A07A3119A8C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2024D56-E8D0-409D-8003-D8B12115253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D2F1EDC-0C36-4D1F-BFAF-AD1F4908137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1D11344-573C-469C-8955-DF40E56BE50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B9C7112-2E4E-4888-BB31-A80FA0E0C20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8E46747-D416-46D8-A7ED-961B567E902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3ECDE2E-0117-4407-9220-EA7F232B4E2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0CFB2C5-23EE-41E3-BAFB-2EBBB9C3A5B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A345015-299A-451E-B23E-12A3045D4D9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7ADDF03-27A5-4D50-9D40-1D57805ED4D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0D0358F-56FC-4F18-90EB-FFADD576D0F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38A96B7-CF8C-4C7D-B6EF-F4396CE0AC4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75A41D9-A7F4-4353-8298-1F47559AB1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5DCBC6E3-94D0-4DAF-92BF-58026B98F06C}"/>
            </a:ext>
          </a:extLst>
        </xdr:cNvPr>
        <xdr:cNvCxnSpPr/>
      </xdr:nvCxnSpPr>
      <xdr:spPr>
        <a:xfrm flipV="1">
          <a:off x="4634865" y="9555480"/>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2951B86-5C41-4E65-9496-6513F9A7C4DA}"/>
            </a:ext>
          </a:extLst>
        </xdr:cNvPr>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4B36ACDB-3E89-49F0-8C31-7D5C242C3095}"/>
            </a:ext>
          </a:extLst>
        </xdr:cNvPr>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5D36E25-E663-4584-B6CF-F8914CC3F31C}"/>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FD066BE3-D4E1-4660-A7E1-8C77C5C17BAD}"/>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10FE194-4444-473A-9ADF-D69F3A336283}"/>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84016B82-0CB8-47FD-92F8-FFA593B3E1D4}"/>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56ABFA96-CF03-4C10-8B33-AE9156188D5A}"/>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BC091209-C80A-4A69-8701-CD3E58FEA23F}"/>
            </a:ext>
          </a:extLst>
        </xdr:cNvPr>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C8F50585-7B51-4783-AFEF-6EBAC8A54421}"/>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CD1BF26A-921E-46DD-8899-BC5E2DCB2B6D}"/>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2CB1AC9-8B50-4B95-98B6-D418E08D4A4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735B266-EA1E-4B07-8707-5E638A519D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63ADE9D-5382-406C-9278-3460CD65AD6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4696941-0E25-4DDE-BCF3-EEECD58D4E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ED3CA6F-4F1E-4275-8157-10211D7809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89" name="楕円 188">
          <a:extLst>
            <a:ext uri="{FF2B5EF4-FFF2-40B4-BE49-F238E27FC236}">
              <a16:creationId xmlns:a16="http://schemas.microsoft.com/office/drawing/2014/main" id="{7E7745A4-2D86-43E8-BA83-2D692D8CF2CF}"/>
            </a:ext>
          </a:extLst>
        </xdr:cNvPr>
        <xdr:cNvSpPr/>
      </xdr:nvSpPr>
      <xdr:spPr>
        <a:xfrm>
          <a:off x="45847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4FE6900-5FFB-4BA1-B656-4968FF010C17}"/>
            </a:ext>
          </a:extLst>
        </xdr:cNvPr>
        <xdr:cNvSpPr txBox="1"/>
      </xdr:nvSpPr>
      <xdr:spPr>
        <a:xfrm>
          <a:off x="4673600" y="1017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1" name="楕円 190">
          <a:extLst>
            <a:ext uri="{FF2B5EF4-FFF2-40B4-BE49-F238E27FC236}">
              <a16:creationId xmlns:a16="http://schemas.microsoft.com/office/drawing/2014/main" id="{00298BD9-82B8-49F8-9C2C-30DD054BB1B6}"/>
            </a:ext>
          </a:extLst>
        </xdr:cNvPr>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106135</xdr:rowOff>
    </xdr:to>
    <xdr:cxnSp macro="">
      <xdr:nvCxnSpPr>
        <xdr:cNvPr id="192" name="直線コネクタ 191">
          <a:extLst>
            <a:ext uri="{FF2B5EF4-FFF2-40B4-BE49-F238E27FC236}">
              <a16:creationId xmlns:a16="http://schemas.microsoft.com/office/drawing/2014/main" id="{62F69AEF-7380-4766-A42D-DB2959A0348F}"/>
            </a:ext>
          </a:extLst>
        </xdr:cNvPr>
        <xdr:cNvCxnSpPr/>
      </xdr:nvCxnSpPr>
      <xdr:spPr>
        <a:xfrm flipV="1">
          <a:off x="3797300" y="1037027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32476</xdr:rowOff>
    </xdr:from>
    <xdr:to>
      <xdr:col>15</xdr:col>
      <xdr:colOff>101600</xdr:colOff>
      <xdr:row>60</xdr:row>
      <xdr:rowOff>134076</xdr:rowOff>
    </xdr:to>
    <xdr:sp macro="" textlink="">
      <xdr:nvSpPr>
        <xdr:cNvPr id="193" name="楕円 192">
          <a:extLst>
            <a:ext uri="{FF2B5EF4-FFF2-40B4-BE49-F238E27FC236}">
              <a16:creationId xmlns:a16="http://schemas.microsoft.com/office/drawing/2014/main" id="{AB761DEE-C95C-46BD-9697-92C6D25149E1}"/>
            </a:ext>
          </a:extLst>
        </xdr:cNvPr>
        <xdr:cNvSpPr/>
      </xdr:nvSpPr>
      <xdr:spPr>
        <a:xfrm>
          <a:off x="2857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83276</xdr:rowOff>
    </xdr:from>
    <xdr:to>
      <xdr:col>19</xdr:col>
      <xdr:colOff>177800</xdr:colOff>
      <xdr:row>60</xdr:row>
      <xdr:rowOff>106135</xdr:rowOff>
    </xdr:to>
    <xdr:cxnSp macro="">
      <xdr:nvCxnSpPr>
        <xdr:cNvPr id="194" name="直線コネクタ 193">
          <a:extLst>
            <a:ext uri="{FF2B5EF4-FFF2-40B4-BE49-F238E27FC236}">
              <a16:creationId xmlns:a16="http://schemas.microsoft.com/office/drawing/2014/main" id="{D4B0574E-BB23-49E1-8413-09DEFE2819BC}"/>
            </a:ext>
          </a:extLst>
        </xdr:cNvPr>
        <xdr:cNvCxnSpPr/>
      </xdr:nvCxnSpPr>
      <xdr:spPr>
        <a:xfrm>
          <a:off x="2908300" y="103702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14515</xdr:rowOff>
    </xdr:from>
    <xdr:to>
      <xdr:col>10</xdr:col>
      <xdr:colOff>165100</xdr:colOff>
      <xdr:row>60</xdr:row>
      <xdr:rowOff>116115</xdr:rowOff>
    </xdr:to>
    <xdr:sp macro="" textlink="">
      <xdr:nvSpPr>
        <xdr:cNvPr id="195" name="楕円 194">
          <a:extLst>
            <a:ext uri="{FF2B5EF4-FFF2-40B4-BE49-F238E27FC236}">
              <a16:creationId xmlns:a16="http://schemas.microsoft.com/office/drawing/2014/main" id="{C1140FF6-6164-45C7-8375-996F4E55214E}"/>
            </a:ext>
          </a:extLst>
        </xdr:cNvPr>
        <xdr:cNvSpPr/>
      </xdr:nvSpPr>
      <xdr:spPr>
        <a:xfrm>
          <a:off x="1968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65315</xdr:rowOff>
    </xdr:from>
    <xdr:to>
      <xdr:col>15</xdr:col>
      <xdr:colOff>50800</xdr:colOff>
      <xdr:row>60</xdr:row>
      <xdr:rowOff>83276</xdr:rowOff>
    </xdr:to>
    <xdr:cxnSp macro="">
      <xdr:nvCxnSpPr>
        <xdr:cNvPr id="196" name="直線コネクタ 195">
          <a:extLst>
            <a:ext uri="{FF2B5EF4-FFF2-40B4-BE49-F238E27FC236}">
              <a16:creationId xmlns:a16="http://schemas.microsoft.com/office/drawing/2014/main" id="{838A8CE6-057B-42D8-80DB-E800289E63E6}"/>
            </a:ext>
          </a:extLst>
        </xdr:cNvPr>
        <xdr:cNvCxnSpPr/>
      </xdr:nvCxnSpPr>
      <xdr:spPr>
        <a:xfrm>
          <a:off x="2019300" y="1035231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159838</xdr:rowOff>
    </xdr:from>
    <xdr:to>
      <xdr:col>6</xdr:col>
      <xdr:colOff>38100</xdr:colOff>
      <xdr:row>60</xdr:row>
      <xdr:rowOff>89988</xdr:rowOff>
    </xdr:to>
    <xdr:sp macro="" textlink="">
      <xdr:nvSpPr>
        <xdr:cNvPr id="197" name="楕円 196">
          <a:extLst>
            <a:ext uri="{FF2B5EF4-FFF2-40B4-BE49-F238E27FC236}">
              <a16:creationId xmlns:a16="http://schemas.microsoft.com/office/drawing/2014/main" id="{3F8529EB-0F50-481A-9850-4F4C9E034969}"/>
            </a:ext>
          </a:extLst>
        </xdr:cNvPr>
        <xdr:cNvSpPr/>
      </xdr:nvSpPr>
      <xdr:spPr>
        <a:xfrm>
          <a:off x="1079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39188</xdr:rowOff>
    </xdr:from>
    <xdr:to>
      <xdr:col>10</xdr:col>
      <xdr:colOff>114300</xdr:colOff>
      <xdr:row>60</xdr:row>
      <xdr:rowOff>65315</xdr:rowOff>
    </xdr:to>
    <xdr:cxnSp macro="">
      <xdr:nvCxnSpPr>
        <xdr:cNvPr id="198" name="直線コネクタ 197">
          <a:extLst>
            <a:ext uri="{FF2B5EF4-FFF2-40B4-BE49-F238E27FC236}">
              <a16:creationId xmlns:a16="http://schemas.microsoft.com/office/drawing/2014/main" id="{62316C54-E24C-4671-9D8E-34F8BC47C441}"/>
            </a:ext>
          </a:extLst>
        </xdr:cNvPr>
        <xdr:cNvCxnSpPr/>
      </xdr:nvCxnSpPr>
      <xdr:spPr>
        <a:xfrm>
          <a:off x="1130300" y="103261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5F5B238-2C7C-431D-8C33-5497647E3575}"/>
            </a:ext>
          </a:extLst>
        </xdr:cNvPr>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EF4D5C9-C78E-49BF-9844-7140F74A7BFB}"/>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6915287-CBDA-414A-ADF0-29656698E619}"/>
            </a:ext>
          </a:extLst>
        </xdr:cNvPr>
        <xdr:cNvSpPr txBox="1"/>
      </xdr:nvSpPr>
      <xdr:spPr>
        <a:xfrm>
          <a:off x="1816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EA90D4B-461D-493D-B90E-ACFF436663FA}"/>
            </a:ext>
          </a:extLst>
        </xdr:cNvPr>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184EAF3-6774-4FAC-B913-03BE3B33D09F}"/>
            </a:ext>
          </a:extLst>
        </xdr:cNvPr>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150603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991E4BA-D9E3-4D9F-A856-73888CA5E1B3}"/>
            </a:ext>
          </a:extLst>
        </xdr:cNvPr>
        <xdr:cNvSpPr txBox="1"/>
      </xdr:nvSpPr>
      <xdr:spPr>
        <a:xfrm>
          <a:off x="2705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132642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FE4EFEB-38CA-4BD5-B6A0-89A1EAB2A1F8}"/>
            </a:ext>
          </a:extLst>
        </xdr:cNvPr>
        <xdr:cNvSpPr txBox="1"/>
      </xdr:nvSpPr>
      <xdr:spPr>
        <a:xfrm>
          <a:off x="1816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106515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DF161FE-6E72-4F21-A307-EE04A5E0C499}"/>
            </a:ext>
          </a:extLst>
        </xdr:cNvPr>
        <xdr:cNvSpPr txBox="1"/>
      </xdr:nvSpPr>
      <xdr:spPr>
        <a:xfrm>
          <a:off x="927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46C42CA-C6B1-4377-94C2-49874150EB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397B339-00EE-4D00-A2FA-7A526546632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38B28B2-3E12-46DF-A483-CC0CCF8EF4B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F1BE065-E384-43D7-B2F8-51349FBCDC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620C38B-E537-4DE9-9042-705D0C0105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BCD42F8-02F9-434D-A867-F32798EA2A9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40FB715-D718-44FD-BD4F-CB17968987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D47ADCA-99F3-424E-9F7B-1B1759D9117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83E977E-E2C0-4F28-9326-AF120DD1DB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863D3B4-551E-4EBE-9FF2-BBA63E30848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1668FF1-8C14-49A0-B462-3E6C44CA1B7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D599DBC-6ED9-49CE-BEF9-FBD2615A51F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FD0064D-9406-4AF8-976E-9D99BE45CD4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E921F85-49C5-4720-9F5F-EE9F9EA879B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2D2244C-0B1D-4750-AA99-D33DB1D720C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2F4141E8-8815-4044-8187-31AC71F54F5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59AF958-D33D-4F84-9006-EC546D38523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3F6B5FC6-1F27-449E-AF1D-7F7A1961504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182952-BAAF-4CCB-8CF9-DE0D344222C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6742E5AD-9C2F-4818-9138-80B4D2DBBEF8}"/>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42EA5ED-C817-4DF6-A1F8-3A75EA1082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A381E8D-3648-43DA-8464-C6F7CAA68B7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765CC04-5903-458B-8B56-6FD28EA8AE4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72B96E25-A705-480E-B9C8-D20A05A1F8BC}"/>
            </a:ext>
          </a:extLst>
        </xdr:cNvPr>
        <xdr:cNvCxnSpPr/>
      </xdr:nvCxnSpPr>
      <xdr:spPr>
        <a:xfrm flipV="1">
          <a:off x="10476865" y="9730062"/>
          <a:ext cx="0" cy="130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BE81243-3A67-4883-AB3C-68E3CB75BC07}"/>
            </a:ext>
          </a:extLst>
        </xdr:cNvPr>
        <xdr:cNvSpPr txBox="1"/>
      </xdr:nvSpPr>
      <xdr:spPr>
        <a:xfrm>
          <a:off x="10515600" y="11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1C1FB2F0-2A34-48F7-9DB4-9C77DD400954}"/>
            </a:ext>
          </a:extLst>
        </xdr:cNvPr>
        <xdr:cNvCxnSpPr/>
      </xdr:nvCxnSpPr>
      <xdr:spPr>
        <a:xfrm>
          <a:off x="10388600" y="1103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1F044B2B-E206-41D1-9355-C1FEF53B3D25}"/>
            </a:ext>
          </a:extLst>
        </xdr:cNvPr>
        <xdr:cNvSpPr txBox="1"/>
      </xdr:nvSpPr>
      <xdr:spPr>
        <a:xfrm>
          <a:off x="10515600" y="95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3A8FF2A3-A5A1-4124-997F-5E9C94F33E6C}"/>
            </a:ext>
          </a:extLst>
        </xdr:cNvPr>
        <xdr:cNvCxnSpPr/>
      </xdr:nvCxnSpPr>
      <xdr:spPr>
        <a:xfrm>
          <a:off x="10388600" y="97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BEFED58-C0EE-428E-B0DA-C9FEA6C890FB}"/>
            </a:ext>
          </a:extLst>
        </xdr:cNvPr>
        <xdr:cNvSpPr txBox="1"/>
      </xdr:nvSpPr>
      <xdr:spPr>
        <a:xfrm>
          <a:off x="10515600" y="10432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9415BC32-AB49-4D09-9FA7-B2036D7229B8}"/>
            </a:ext>
          </a:extLst>
        </xdr:cNvPr>
        <xdr:cNvSpPr/>
      </xdr:nvSpPr>
      <xdr:spPr>
        <a:xfrm>
          <a:off x="10426700" y="1045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8CBE168A-11E3-45C3-A207-4C519EFE29DD}"/>
            </a:ext>
          </a:extLst>
        </xdr:cNvPr>
        <xdr:cNvSpPr/>
      </xdr:nvSpPr>
      <xdr:spPr>
        <a:xfrm>
          <a:off x="9588500" y="105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305E2C4A-C124-465C-BB7C-00BDEC14C20F}"/>
            </a:ext>
          </a:extLst>
        </xdr:cNvPr>
        <xdr:cNvSpPr/>
      </xdr:nvSpPr>
      <xdr:spPr>
        <a:xfrm>
          <a:off x="8699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CC3E57C5-6E6A-4A95-8EF0-065CB5FD7E69}"/>
            </a:ext>
          </a:extLst>
        </xdr:cNvPr>
        <xdr:cNvSpPr/>
      </xdr:nvSpPr>
      <xdr:spPr>
        <a:xfrm>
          <a:off x="7810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15517</xdr:rowOff>
    </xdr:from>
    <xdr:to>
      <xdr:col>36</xdr:col>
      <xdr:colOff>165100</xdr:colOff>
      <xdr:row>62</xdr:row>
      <xdr:rowOff>117117</xdr:rowOff>
    </xdr:to>
    <xdr:sp macro="" textlink="">
      <xdr:nvSpPr>
        <xdr:cNvPr id="240" name="フローチャート: 判断 239">
          <a:extLst>
            <a:ext uri="{FF2B5EF4-FFF2-40B4-BE49-F238E27FC236}">
              <a16:creationId xmlns:a16="http://schemas.microsoft.com/office/drawing/2014/main" id="{FC8822A8-F0B8-49B0-8889-D3F6968963C7}"/>
            </a:ext>
          </a:extLst>
        </xdr:cNvPr>
        <xdr:cNvSpPr/>
      </xdr:nvSpPr>
      <xdr:spPr>
        <a:xfrm>
          <a:off x="692150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0E1D4E1-BFA2-4B03-B242-2D1123B5A8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BD4F9FF-6C2D-41CB-874D-38EE2407CE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2457E69-427F-4604-AEBC-50F15E4814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3C457F-5E3A-4515-B6B1-269E2357B7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80F6901-AB60-4ABA-BADD-E549B26407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78178</xdr:rowOff>
    </xdr:from>
    <xdr:to>
      <xdr:col>55</xdr:col>
      <xdr:colOff>50800</xdr:colOff>
      <xdr:row>60</xdr:row>
      <xdr:rowOff>8328</xdr:rowOff>
    </xdr:to>
    <xdr:sp macro="" textlink="">
      <xdr:nvSpPr>
        <xdr:cNvPr id="246" name="楕円 245">
          <a:extLst>
            <a:ext uri="{FF2B5EF4-FFF2-40B4-BE49-F238E27FC236}">
              <a16:creationId xmlns:a16="http://schemas.microsoft.com/office/drawing/2014/main" id="{AC941D38-3D99-4D12-BBB8-BCB94B0F6EE4}"/>
            </a:ext>
          </a:extLst>
        </xdr:cNvPr>
        <xdr:cNvSpPr/>
      </xdr:nvSpPr>
      <xdr:spPr>
        <a:xfrm>
          <a:off x="10426700" y="101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101055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5B65D814-035F-4109-B25F-EC822929F6A9}"/>
            </a:ext>
          </a:extLst>
        </xdr:cNvPr>
        <xdr:cNvSpPr txBox="1"/>
      </xdr:nvSpPr>
      <xdr:spPr>
        <a:xfrm>
          <a:off x="10515600" y="1004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137147</xdr:rowOff>
    </xdr:from>
    <xdr:to>
      <xdr:col>50</xdr:col>
      <xdr:colOff>165100</xdr:colOff>
      <xdr:row>60</xdr:row>
      <xdr:rowOff>67297</xdr:rowOff>
    </xdr:to>
    <xdr:sp macro="" textlink="">
      <xdr:nvSpPr>
        <xdr:cNvPr id="248" name="楕円 247">
          <a:extLst>
            <a:ext uri="{FF2B5EF4-FFF2-40B4-BE49-F238E27FC236}">
              <a16:creationId xmlns:a16="http://schemas.microsoft.com/office/drawing/2014/main" id="{059081CC-CF28-4808-BA2E-9250282F51A4}"/>
            </a:ext>
          </a:extLst>
        </xdr:cNvPr>
        <xdr:cNvSpPr/>
      </xdr:nvSpPr>
      <xdr:spPr>
        <a:xfrm>
          <a:off x="9588500" y="102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128978</xdr:rowOff>
    </xdr:from>
    <xdr:to>
      <xdr:col>55</xdr:col>
      <xdr:colOff>0</xdr:colOff>
      <xdr:row>60</xdr:row>
      <xdr:rowOff>16497</xdr:rowOff>
    </xdr:to>
    <xdr:cxnSp macro="">
      <xdr:nvCxnSpPr>
        <xdr:cNvPr id="249" name="直線コネクタ 248">
          <a:extLst>
            <a:ext uri="{FF2B5EF4-FFF2-40B4-BE49-F238E27FC236}">
              <a16:creationId xmlns:a16="http://schemas.microsoft.com/office/drawing/2014/main" id="{D9451B85-958A-49D6-A636-CB2573BEB5E7}"/>
            </a:ext>
          </a:extLst>
        </xdr:cNvPr>
        <xdr:cNvCxnSpPr/>
      </xdr:nvCxnSpPr>
      <xdr:spPr>
        <a:xfrm flipV="1">
          <a:off x="9639300" y="10244528"/>
          <a:ext cx="838200" cy="5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152729</xdr:rowOff>
    </xdr:from>
    <xdr:to>
      <xdr:col>46</xdr:col>
      <xdr:colOff>38100</xdr:colOff>
      <xdr:row>60</xdr:row>
      <xdr:rowOff>82879</xdr:rowOff>
    </xdr:to>
    <xdr:sp macro="" textlink="">
      <xdr:nvSpPr>
        <xdr:cNvPr id="250" name="楕円 249">
          <a:extLst>
            <a:ext uri="{FF2B5EF4-FFF2-40B4-BE49-F238E27FC236}">
              <a16:creationId xmlns:a16="http://schemas.microsoft.com/office/drawing/2014/main" id="{6A41C36D-F8B6-4636-8BAB-E7B50808207F}"/>
            </a:ext>
          </a:extLst>
        </xdr:cNvPr>
        <xdr:cNvSpPr/>
      </xdr:nvSpPr>
      <xdr:spPr>
        <a:xfrm>
          <a:off x="8699500" y="102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16497</xdr:rowOff>
    </xdr:from>
    <xdr:to>
      <xdr:col>50</xdr:col>
      <xdr:colOff>114300</xdr:colOff>
      <xdr:row>60</xdr:row>
      <xdr:rowOff>32079</xdr:rowOff>
    </xdr:to>
    <xdr:cxnSp macro="">
      <xdr:nvCxnSpPr>
        <xdr:cNvPr id="251" name="直線コネクタ 250">
          <a:extLst>
            <a:ext uri="{FF2B5EF4-FFF2-40B4-BE49-F238E27FC236}">
              <a16:creationId xmlns:a16="http://schemas.microsoft.com/office/drawing/2014/main" id="{EC29B605-CB3C-4362-862B-E1DDD6301E5D}"/>
            </a:ext>
          </a:extLst>
        </xdr:cNvPr>
        <xdr:cNvCxnSpPr/>
      </xdr:nvCxnSpPr>
      <xdr:spPr>
        <a:xfrm flipV="1">
          <a:off x="8750300" y="10303497"/>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3901</xdr:rowOff>
    </xdr:from>
    <xdr:to>
      <xdr:col>41</xdr:col>
      <xdr:colOff>101600</xdr:colOff>
      <xdr:row>60</xdr:row>
      <xdr:rowOff>105501</xdr:rowOff>
    </xdr:to>
    <xdr:sp macro="" textlink="">
      <xdr:nvSpPr>
        <xdr:cNvPr id="252" name="楕円 251">
          <a:extLst>
            <a:ext uri="{FF2B5EF4-FFF2-40B4-BE49-F238E27FC236}">
              <a16:creationId xmlns:a16="http://schemas.microsoft.com/office/drawing/2014/main" id="{31168E97-3B4F-4099-BC93-7EC821241118}"/>
            </a:ext>
          </a:extLst>
        </xdr:cNvPr>
        <xdr:cNvSpPr/>
      </xdr:nvSpPr>
      <xdr:spPr>
        <a:xfrm>
          <a:off x="78105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32079</xdr:rowOff>
    </xdr:from>
    <xdr:to>
      <xdr:col>45</xdr:col>
      <xdr:colOff>177800</xdr:colOff>
      <xdr:row>60</xdr:row>
      <xdr:rowOff>54701</xdr:rowOff>
    </xdr:to>
    <xdr:cxnSp macro="">
      <xdr:nvCxnSpPr>
        <xdr:cNvPr id="253" name="直線コネクタ 252">
          <a:extLst>
            <a:ext uri="{FF2B5EF4-FFF2-40B4-BE49-F238E27FC236}">
              <a16:creationId xmlns:a16="http://schemas.microsoft.com/office/drawing/2014/main" id="{CDD15B21-B349-4F30-97B9-8079251FDBDB}"/>
            </a:ext>
          </a:extLst>
        </xdr:cNvPr>
        <xdr:cNvCxnSpPr/>
      </xdr:nvCxnSpPr>
      <xdr:spPr>
        <a:xfrm flipV="1">
          <a:off x="7861300" y="10319079"/>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17565</xdr:rowOff>
    </xdr:from>
    <xdr:to>
      <xdr:col>36</xdr:col>
      <xdr:colOff>165100</xdr:colOff>
      <xdr:row>60</xdr:row>
      <xdr:rowOff>119165</xdr:rowOff>
    </xdr:to>
    <xdr:sp macro="" textlink="">
      <xdr:nvSpPr>
        <xdr:cNvPr id="254" name="楕円 253">
          <a:extLst>
            <a:ext uri="{FF2B5EF4-FFF2-40B4-BE49-F238E27FC236}">
              <a16:creationId xmlns:a16="http://schemas.microsoft.com/office/drawing/2014/main" id="{10C150C4-9172-4F8F-B754-325B0F445B73}"/>
            </a:ext>
          </a:extLst>
        </xdr:cNvPr>
        <xdr:cNvSpPr/>
      </xdr:nvSpPr>
      <xdr:spPr>
        <a:xfrm>
          <a:off x="6921500" y="103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54701</xdr:rowOff>
    </xdr:from>
    <xdr:to>
      <xdr:col>41</xdr:col>
      <xdr:colOff>50800</xdr:colOff>
      <xdr:row>60</xdr:row>
      <xdr:rowOff>68365</xdr:rowOff>
    </xdr:to>
    <xdr:cxnSp macro="">
      <xdr:nvCxnSpPr>
        <xdr:cNvPr id="255" name="直線コネクタ 254">
          <a:extLst>
            <a:ext uri="{FF2B5EF4-FFF2-40B4-BE49-F238E27FC236}">
              <a16:creationId xmlns:a16="http://schemas.microsoft.com/office/drawing/2014/main" id="{E29229F4-3E73-497A-B1FB-7827B57EB6C4}"/>
            </a:ext>
          </a:extLst>
        </xdr:cNvPr>
        <xdr:cNvCxnSpPr/>
      </xdr:nvCxnSpPr>
      <xdr:spPr>
        <a:xfrm flipV="1">
          <a:off x="6972300" y="10341701"/>
          <a:ext cx="8890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134706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75B2990-D812-407A-8A1F-9EC8291C4FB1}"/>
            </a:ext>
          </a:extLst>
        </xdr:cNvPr>
        <xdr:cNvSpPr txBox="1"/>
      </xdr:nvSpPr>
      <xdr:spPr>
        <a:xfrm>
          <a:off x="9327095" y="1059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148010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EAB54D7-6817-4803-91F3-34527C09677A}"/>
            </a:ext>
          </a:extLst>
        </xdr:cNvPr>
        <xdr:cNvSpPr txBox="1"/>
      </xdr:nvSpPr>
      <xdr:spPr>
        <a:xfrm>
          <a:off x="8450795" y="106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127098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59932FD-4734-4BC3-8454-36089839B6B1}"/>
            </a:ext>
          </a:extLst>
        </xdr:cNvPr>
        <xdr:cNvSpPr txBox="1"/>
      </xdr:nvSpPr>
      <xdr:spPr>
        <a:xfrm>
          <a:off x="7561795" y="1058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108244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CFB15B2-0548-4006-810F-02873EBE1B7A}"/>
            </a:ext>
          </a:extLst>
        </xdr:cNvPr>
        <xdr:cNvSpPr txBox="1"/>
      </xdr:nvSpPr>
      <xdr:spPr>
        <a:xfrm>
          <a:off x="667279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83824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A9CC1FC-E177-43B9-A1C2-0E24972B2A85}"/>
            </a:ext>
          </a:extLst>
        </xdr:cNvPr>
        <xdr:cNvSpPr txBox="1"/>
      </xdr:nvSpPr>
      <xdr:spPr>
        <a:xfrm>
          <a:off x="9327095" y="1002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99406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EE71A8EC-1F9A-45C9-AA15-88C3CC994BF6}"/>
            </a:ext>
          </a:extLst>
        </xdr:cNvPr>
        <xdr:cNvSpPr txBox="1"/>
      </xdr:nvSpPr>
      <xdr:spPr>
        <a:xfrm>
          <a:off x="8450795" y="1004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122028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9F44EE8-5C18-4D87-AD47-7F6F1C58427E}"/>
            </a:ext>
          </a:extLst>
        </xdr:cNvPr>
        <xdr:cNvSpPr txBox="1"/>
      </xdr:nvSpPr>
      <xdr:spPr>
        <a:xfrm>
          <a:off x="7561795" y="1006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135692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F62CAAF-A0F9-418F-8B41-6DAEE277CBEE}"/>
            </a:ext>
          </a:extLst>
        </xdr:cNvPr>
        <xdr:cNvSpPr txBox="1"/>
      </xdr:nvSpPr>
      <xdr:spPr>
        <a:xfrm>
          <a:off x="6672795" y="1007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F6F7A96-E53A-4F19-A3F7-A4FEADB386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2557C39-69EC-4FB9-926F-5B6DF0476A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BDB183A-1050-46D1-A652-A33C6C68FA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138BA52-4C9C-4157-988E-8F5DF444855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FB041D0-9011-4FFC-B851-0B336DA75F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4957572-FE66-44B0-9BA9-431EF1C8708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77639A0-DFDD-40D9-8196-4AD91381E19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E43405E-21C9-459E-9C11-0F8BEEECA0F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0D6BA50-84A6-42A6-A08B-0555EC3290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4114226-6953-4D54-9D0B-41899C34B89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D370CC4-61AD-4200-99C9-C7CE7BABF14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A178CBD-03FE-42CD-A07A-674B6875CDB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4D1FC28-122F-4F2A-9B1E-AE61D2B8E20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CF176B2-BC6C-4FA1-9F95-B49FA75BF83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FA0726C-3AEE-454F-A8DF-32EB4966604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E18E62D-C137-47EA-8495-CCDE52DFA1A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5258E64-C83B-4135-B20B-DCB680B32EA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A80DF98-7974-49CA-B051-7C7F4726CE6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02DD469-E139-48CD-9CDA-EB215ACE785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B9C74FA-34D1-4735-A5FC-77EF2B93CC0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51FE841-D205-4D6B-A418-C5AD5A5B442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60E990A-B716-4FAB-9DF0-BF099E33D55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04DB667-24F0-4719-B1BB-E7411464ABD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3949A45-14E5-4C59-91C5-2AC35FEA414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730191E0-BB33-4056-B2CA-AAA85C117234}"/>
            </a:ext>
          </a:extLst>
        </xdr:cNvPr>
        <xdr:cNvCxnSpPr/>
      </xdr:nvCxnSpPr>
      <xdr:spPr>
        <a:xfrm flipV="1">
          <a:off x="4634865" y="1331785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7260CDAC-BB8B-4EBC-93E5-EAC6176CAC7F}"/>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17B25F69-F46E-4D06-9329-ACE231462F3C}"/>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F5DC76E-54E9-4357-9855-526A9A156E2F}"/>
            </a:ext>
          </a:extLst>
        </xdr:cNvPr>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99265546-6D91-45E5-AF4A-E1B55AB317DD}"/>
            </a:ext>
          </a:extLst>
        </xdr:cNvPr>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6659273-EDBE-4748-A008-8C6470B93C81}"/>
            </a:ext>
          </a:extLst>
        </xdr:cNvPr>
        <xdr:cNvSpPr txBox="1"/>
      </xdr:nvSpPr>
      <xdr:spPr>
        <a:xfrm>
          <a:off x="4673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99AEAF32-406F-4AD4-B703-1C58F4B2FA81}"/>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2247F1BA-9253-4F67-BFA5-8E09A4A2FE0B}"/>
            </a:ext>
          </a:extLst>
        </xdr:cNvPr>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A70E53D1-9AEB-4FC2-A46A-B8EB97BA7420}"/>
            </a:ext>
          </a:extLst>
        </xdr:cNvPr>
        <xdr:cNvSpPr/>
      </xdr:nvSpPr>
      <xdr:spPr>
        <a:xfrm>
          <a:off x="2857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5837C3DB-9C73-4184-83EC-FB3BE6006F57}"/>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111125</xdr:rowOff>
    </xdr:from>
    <xdr:to>
      <xdr:col>6</xdr:col>
      <xdr:colOff>38100</xdr:colOff>
      <xdr:row>83</xdr:row>
      <xdr:rowOff>41275</xdr:rowOff>
    </xdr:to>
    <xdr:sp macro="" textlink="">
      <xdr:nvSpPr>
        <xdr:cNvPr id="298" name="フローチャート: 判断 297">
          <a:extLst>
            <a:ext uri="{FF2B5EF4-FFF2-40B4-BE49-F238E27FC236}">
              <a16:creationId xmlns:a16="http://schemas.microsoft.com/office/drawing/2014/main" id="{F0FE0F74-BF2A-457D-BAE1-E6507A4C34B0}"/>
            </a:ext>
          </a:extLst>
        </xdr:cNvPr>
        <xdr:cNvSpPr/>
      </xdr:nvSpPr>
      <xdr:spPr>
        <a:xfrm>
          <a:off x="1079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F2F2B4B-9F2C-4801-9E30-86E5B1F6FDE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B2FFE67-A0AD-4DC0-B126-5E2B16666BD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ECF025F-60EA-4666-B52F-3AF5A4C7DE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1AF1EFD-F6ED-4C48-B2C2-1A94046BC73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93AB373-C338-49C6-A82F-285AF3B4315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88264</xdr:rowOff>
    </xdr:from>
    <xdr:to>
      <xdr:col>24</xdr:col>
      <xdr:colOff>114300</xdr:colOff>
      <xdr:row>85</xdr:row>
      <xdr:rowOff>18414</xdr:rowOff>
    </xdr:to>
    <xdr:sp macro="" textlink="">
      <xdr:nvSpPr>
        <xdr:cNvPr id="304" name="楕円 303">
          <a:extLst>
            <a:ext uri="{FF2B5EF4-FFF2-40B4-BE49-F238E27FC236}">
              <a16:creationId xmlns:a16="http://schemas.microsoft.com/office/drawing/2014/main" id="{C882811E-ED66-4194-8087-BEAB011CCC53}"/>
            </a:ext>
          </a:extLst>
        </xdr:cNvPr>
        <xdr:cNvSpPr/>
      </xdr:nvSpPr>
      <xdr:spPr>
        <a:xfrm>
          <a:off x="45847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66691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12F5A4E-81E6-4A52-9065-315D7C5B3F39}"/>
            </a:ext>
          </a:extLst>
        </xdr:cNvPr>
        <xdr:cNvSpPr txBox="1"/>
      </xdr:nvSpPr>
      <xdr:spPr>
        <a:xfrm>
          <a:off x="4673600"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306" name="楕円 305">
          <a:extLst>
            <a:ext uri="{FF2B5EF4-FFF2-40B4-BE49-F238E27FC236}">
              <a16:creationId xmlns:a16="http://schemas.microsoft.com/office/drawing/2014/main" id="{F7B60200-E855-441C-85FB-24EDC1535234}"/>
            </a:ext>
          </a:extLst>
        </xdr:cNvPr>
        <xdr:cNvSpPr/>
      </xdr:nvSpPr>
      <xdr:spPr>
        <a:xfrm>
          <a:off x="3746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139064</xdr:rowOff>
    </xdr:to>
    <xdr:cxnSp macro="">
      <xdr:nvCxnSpPr>
        <xdr:cNvPr id="307" name="直線コネクタ 306">
          <a:extLst>
            <a:ext uri="{FF2B5EF4-FFF2-40B4-BE49-F238E27FC236}">
              <a16:creationId xmlns:a16="http://schemas.microsoft.com/office/drawing/2014/main" id="{2AF24F5C-A514-4D8F-8194-87FBEBD644C1}"/>
            </a:ext>
          </a:extLst>
        </xdr:cNvPr>
        <xdr:cNvCxnSpPr/>
      </xdr:nvCxnSpPr>
      <xdr:spPr>
        <a:xfrm>
          <a:off x="3797300" y="145084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38736</xdr:rowOff>
    </xdr:from>
    <xdr:to>
      <xdr:col>15</xdr:col>
      <xdr:colOff>101600</xdr:colOff>
      <xdr:row>84</xdr:row>
      <xdr:rowOff>140336</xdr:rowOff>
    </xdr:to>
    <xdr:sp macro="" textlink="">
      <xdr:nvSpPr>
        <xdr:cNvPr id="308" name="楕円 307">
          <a:extLst>
            <a:ext uri="{FF2B5EF4-FFF2-40B4-BE49-F238E27FC236}">
              <a16:creationId xmlns:a16="http://schemas.microsoft.com/office/drawing/2014/main" id="{DD6D3C21-D957-44AA-8FB6-4E2EDC12EA8E}"/>
            </a:ext>
          </a:extLst>
        </xdr:cNvPr>
        <xdr:cNvSpPr/>
      </xdr:nvSpPr>
      <xdr:spPr>
        <a:xfrm>
          <a:off x="2857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89536</xdr:rowOff>
    </xdr:from>
    <xdr:to>
      <xdr:col>19</xdr:col>
      <xdr:colOff>177800</xdr:colOff>
      <xdr:row>84</xdr:row>
      <xdr:rowOff>106680</xdr:rowOff>
    </xdr:to>
    <xdr:cxnSp macro="">
      <xdr:nvCxnSpPr>
        <xdr:cNvPr id="309" name="直線コネクタ 308">
          <a:extLst>
            <a:ext uri="{FF2B5EF4-FFF2-40B4-BE49-F238E27FC236}">
              <a16:creationId xmlns:a16="http://schemas.microsoft.com/office/drawing/2014/main" id="{EE9BD3D5-9319-4323-9AE8-A1A905108016}"/>
            </a:ext>
          </a:extLst>
        </xdr:cNvPr>
        <xdr:cNvCxnSpPr/>
      </xdr:nvCxnSpPr>
      <xdr:spPr>
        <a:xfrm>
          <a:off x="2908300" y="144913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xdr:rowOff>
    </xdr:from>
    <xdr:to>
      <xdr:col>10</xdr:col>
      <xdr:colOff>165100</xdr:colOff>
      <xdr:row>84</xdr:row>
      <xdr:rowOff>115570</xdr:rowOff>
    </xdr:to>
    <xdr:sp macro="" textlink="">
      <xdr:nvSpPr>
        <xdr:cNvPr id="310" name="楕円 309">
          <a:extLst>
            <a:ext uri="{FF2B5EF4-FFF2-40B4-BE49-F238E27FC236}">
              <a16:creationId xmlns:a16="http://schemas.microsoft.com/office/drawing/2014/main" id="{BD095F4E-CAE0-4CD7-9F74-41FF2EB7B5EE}"/>
            </a:ext>
          </a:extLst>
        </xdr:cNvPr>
        <xdr:cNvSpPr/>
      </xdr:nvSpPr>
      <xdr:spPr>
        <a:xfrm>
          <a:off x="196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64770</xdr:rowOff>
    </xdr:from>
    <xdr:to>
      <xdr:col>15</xdr:col>
      <xdr:colOff>50800</xdr:colOff>
      <xdr:row>84</xdr:row>
      <xdr:rowOff>89536</xdr:rowOff>
    </xdr:to>
    <xdr:cxnSp macro="">
      <xdr:nvCxnSpPr>
        <xdr:cNvPr id="311" name="直線コネクタ 310">
          <a:extLst>
            <a:ext uri="{FF2B5EF4-FFF2-40B4-BE49-F238E27FC236}">
              <a16:creationId xmlns:a16="http://schemas.microsoft.com/office/drawing/2014/main" id="{F813BE56-AACA-49D9-8002-C80B97A70EC2}"/>
            </a:ext>
          </a:extLst>
        </xdr:cNvPr>
        <xdr:cNvCxnSpPr/>
      </xdr:nvCxnSpPr>
      <xdr:spPr>
        <a:xfrm>
          <a:off x="2019300" y="144665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156845</xdr:rowOff>
    </xdr:from>
    <xdr:to>
      <xdr:col>6</xdr:col>
      <xdr:colOff>38100</xdr:colOff>
      <xdr:row>84</xdr:row>
      <xdr:rowOff>86995</xdr:rowOff>
    </xdr:to>
    <xdr:sp macro="" textlink="">
      <xdr:nvSpPr>
        <xdr:cNvPr id="312" name="楕円 311">
          <a:extLst>
            <a:ext uri="{FF2B5EF4-FFF2-40B4-BE49-F238E27FC236}">
              <a16:creationId xmlns:a16="http://schemas.microsoft.com/office/drawing/2014/main" id="{C36A4036-C8B8-4C52-9672-220E6CC1C5E9}"/>
            </a:ext>
          </a:extLst>
        </xdr:cNvPr>
        <xdr:cNvSpPr/>
      </xdr:nvSpPr>
      <xdr:spPr>
        <a:xfrm>
          <a:off x="1079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36195</xdr:rowOff>
    </xdr:from>
    <xdr:to>
      <xdr:col>10</xdr:col>
      <xdr:colOff>114300</xdr:colOff>
      <xdr:row>84</xdr:row>
      <xdr:rowOff>64770</xdr:rowOff>
    </xdr:to>
    <xdr:cxnSp macro="">
      <xdr:nvCxnSpPr>
        <xdr:cNvPr id="313" name="直線コネクタ 312">
          <a:extLst>
            <a:ext uri="{FF2B5EF4-FFF2-40B4-BE49-F238E27FC236}">
              <a16:creationId xmlns:a16="http://schemas.microsoft.com/office/drawing/2014/main" id="{8A9EEE25-C44F-478D-9148-9AE2E89FECCF}"/>
            </a:ext>
          </a:extLst>
        </xdr:cNvPr>
        <xdr:cNvCxnSpPr/>
      </xdr:nvCxnSpPr>
      <xdr:spPr>
        <a:xfrm>
          <a:off x="1130300" y="14437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114952</xdr:rowOff>
    </xdr:from>
    <xdr:ext cx="405111" cy="259045"/>
    <xdr:sp macro="" textlink="">
      <xdr:nvSpPr>
        <xdr:cNvPr id="314" name="n_1aveValue【公営住宅】&#10;有形固定資産減価償却率">
          <a:extLst>
            <a:ext uri="{FF2B5EF4-FFF2-40B4-BE49-F238E27FC236}">
              <a16:creationId xmlns:a16="http://schemas.microsoft.com/office/drawing/2014/main" id="{89ABFCFB-B85F-447B-8145-47503A66397B}"/>
            </a:ext>
          </a:extLst>
        </xdr:cNvPr>
        <xdr:cNvSpPr txBox="1"/>
      </xdr:nvSpPr>
      <xdr:spPr>
        <a:xfrm>
          <a:off x="35820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107332</xdr:rowOff>
    </xdr:from>
    <xdr:ext cx="405111" cy="259045"/>
    <xdr:sp macro="" textlink="">
      <xdr:nvSpPr>
        <xdr:cNvPr id="315" name="n_2aveValue【公営住宅】&#10;有形固定資産減価償却率">
          <a:extLst>
            <a:ext uri="{FF2B5EF4-FFF2-40B4-BE49-F238E27FC236}">
              <a16:creationId xmlns:a16="http://schemas.microsoft.com/office/drawing/2014/main" id="{775FA5ED-E9D6-4C29-8BC7-7FD96CE51F94}"/>
            </a:ext>
          </a:extLst>
        </xdr:cNvPr>
        <xdr:cNvSpPr txBox="1"/>
      </xdr:nvSpPr>
      <xdr:spPr>
        <a:xfrm>
          <a:off x="2705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6" name="n_3aveValue【公営住宅】&#10;有形固定資産減価償却率">
          <a:extLst>
            <a:ext uri="{FF2B5EF4-FFF2-40B4-BE49-F238E27FC236}">
              <a16:creationId xmlns:a16="http://schemas.microsoft.com/office/drawing/2014/main" id="{D7F5A4AD-D1D2-44D3-AF23-0180F0305FE6}"/>
            </a:ext>
          </a:extLst>
        </xdr:cNvPr>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57802</xdr:rowOff>
    </xdr:from>
    <xdr:ext cx="405111" cy="259045"/>
    <xdr:sp macro="" textlink="">
      <xdr:nvSpPr>
        <xdr:cNvPr id="317" name="n_4aveValue【公営住宅】&#10;有形固定資産減価償却率">
          <a:extLst>
            <a:ext uri="{FF2B5EF4-FFF2-40B4-BE49-F238E27FC236}">
              <a16:creationId xmlns:a16="http://schemas.microsoft.com/office/drawing/2014/main" id="{5ADEE526-DCA8-410D-B7EE-9F6C2E0D30CE}"/>
            </a:ext>
          </a:extLst>
        </xdr:cNvPr>
        <xdr:cNvSpPr txBox="1"/>
      </xdr:nvSpPr>
      <xdr:spPr>
        <a:xfrm>
          <a:off x="9277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148607</xdr:rowOff>
    </xdr:from>
    <xdr:ext cx="405111" cy="259045"/>
    <xdr:sp macro="" textlink="">
      <xdr:nvSpPr>
        <xdr:cNvPr id="318" name="n_1mainValue【公営住宅】&#10;有形固定資産減価償却率">
          <a:extLst>
            <a:ext uri="{FF2B5EF4-FFF2-40B4-BE49-F238E27FC236}">
              <a16:creationId xmlns:a16="http://schemas.microsoft.com/office/drawing/2014/main" id="{2AA2D2B8-3251-4FEB-851E-82ABB9F365AD}"/>
            </a:ext>
          </a:extLst>
        </xdr:cNvPr>
        <xdr:cNvSpPr txBox="1"/>
      </xdr:nvSpPr>
      <xdr:spPr>
        <a:xfrm>
          <a:off x="35820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131463</xdr:rowOff>
    </xdr:from>
    <xdr:ext cx="405111" cy="259045"/>
    <xdr:sp macro="" textlink="">
      <xdr:nvSpPr>
        <xdr:cNvPr id="319" name="n_2mainValue【公営住宅】&#10;有形固定資産減価償却率">
          <a:extLst>
            <a:ext uri="{FF2B5EF4-FFF2-40B4-BE49-F238E27FC236}">
              <a16:creationId xmlns:a16="http://schemas.microsoft.com/office/drawing/2014/main" id="{99A66F58-1F5C-491B-BA03-73FE40AC0797}"/>
            </a:ext>
          </a:extLst>
        </xdr:cNvPr>
        <xdr:cNvSpPr txBox="1"/>
      </xdr:nvSpPr>
      <xdr:spPr>
        <a:xfrm>
          <a:off x="2705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106697</xdr:rowOff>
    </xdr:from>
    <xdr:ext cx="405111" cy="259045"/>
    <xdr:sp macro="" textlink="">
      <xdr:nvSpPr>
        <xdr:cNvPr id="320" name="n_3mainValue【公営住宅】&#10;有形固定資産減価償却率">
          <a:extLst>
            <a:ext uri="{FF2B5EF4-FFF2-40B4-BE49-F238E27FC236}">
              <a16:creationId xmlns:a16="http://schemas.microsoft.com/office/drawing/2014/main" id="{B1C973E7-DE46-4603-ABF7-077B5EDAFC92}"/>
            </a:ext>
          </a:extLst>
        </xdr:cNvPr>
        <xdr:cNvSpPr txBox="1"/>
      </xdr:nvSpPr>
      <xdr:spPr>
        <a:xfrm>
          <a:off x="1816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78122</xdr:rowOff>
    </xdr:from>
    <xdr:ext cx="405111" cy="259045"/>
    <xdr:sp macro="" textlink="">
      <xdr:nvSpPr>
        <xdr:cNvPr id="321" name="n_4mainValue【公営住宅】&#10;有形固定資産減価償却率">
          <a:extLst>
            <a:ext uri="{FF2B5EF4-FFF2-40B4-BE49-F238E27FC236}">
              <a16:creationId xmlns:a16="http://schemas.microsoft.com/office/drawing/2014/main" id="{AAC7138E-13DE-42BC-A776-7B62A503ABF9}"/>
            </a:ext>
          </a:extLst>
        </xdr:cNvPr>
        <xdr:cNvSpPr txBox="1"/>
      </xdr:nvSpPr>
      <xdr:spPr>
        <a:xfrm>
          <a:off x="927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87B4EC2-82B6-4E72-B425-6486E72806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807C45E-E2B6-4267-95E5-76C45C36A12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0EDCC59-A47D-495D-B465-CC47F433B5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7F738C0-B3D9-49F1-BAE3-250FBF8C14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BDF1B93-24DF-45F5-B836-CB03C71A01B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D3C5029-79F1-45DD-83B6-B53D538545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1E0DE0D-E43A-456D-A2C3-FE8BBBFA75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4020F38-38F5-4C90-B119-D53753AE6C6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D31BBB6-6F07-4C26-BCE9-8699B087E8B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4DFDC8C-61F7-4D26-9477-487E6C8FC7C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54B65CA-5FDD-43D3-BB80-83E31B35A4E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67D39C74-571E-4AA9-AE29-9CF82F6C740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91DAA17D-63A3-444C-8548-6A7D6FCC925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F150B90E-61D6-47F2-8B5E-AC2D04B7A86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ED9ACD96-6EF7-460E-A9AF-56FE31C0A06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F9A74AB7-5CA6-46DF-B08D-085E7F918A4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7C53F486-0E8B-4F63-B0F5-0263877D64C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ACF9D849-968F-4534-9938-BC92CBFF3AE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0B66FAD-CCE9-4914-8887-F2AFB77032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C146AEFB-94D9-48E8-B84C-EA8461B00FA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739E3D34-4D85-468F-86A2-5D5AB7CDE3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334159C5-D4B5-47DA-959A-8D1033005DD1}"/>
            </a:ext>
          </a:extLst>
        </xdr:cNvPr>
        <xdr:cNvCxnSpPr/>
      </xdr:nvCxnSpPr>
      <xdr:spPr>
        <a:xfrm flipV="1">
          <a:off x="10476865" y="13721181"/>
          <a:ext cx="0" cy="105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29185BB2-D983-426D-BB34-34D8DD0EFA41}"/>
            </a:ext>
          </a:extLst>
        </xdr:cNvPr>
        <xdr:cNvSpPr txBox="1"/>
      </xdr:nvSpPr>
      <xdr:spPr>
        <a:xfrm>
          <a:off x="10515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4D7F82C6-D8AC-4F2A-8EC7-5BBEB9C77192}"/>
            </a:ext>
          </a:extLst>
        </xdr:cNvPr>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1F47EF8C-6917-49A4-B858-95EFDA698D1F}"/>
            </a:ext>
          </a:extLst>
        </xdr:cNvPr>
        <xdr:cNvSpPr txBox="1"/>
      </xdr:nvSpPr>
      <xdr:spPr>
        <a:xfrm>
          <a:off x="10515600" y="134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5BCA9477-3C80-4435-8F2F-C0D428BD4BCB}"/>
            </a:ext>
          </a:extLst>
        </xdr:cNvPr>
        <xdr:cNvCxnSpPr/>
      </xdr:nvCxnSpPr>
      <xdr:spPr>
        <a:xfrm>
          <a:off x="10388600" y="1372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8" name="【公営住宅】&#10;一人当たり面積平均値テキスト">
          <a:extLst>
            <a:ext uri="{FF2B5EF4-FFF2-40B4-BE49-F238E27FC236}">
              <a16:creationId xmlns:a16="http://schemas.microsoft.com/office/drawing/2014/main" id="{8402E303-67C7-4F17-9289-0487749780ED}"/>
            </a:ext>
          </a:extLst>
        </xdr:cNvPr>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C1A34AAA-3EE4-4CF2-AD95-24B4D6CF5C81}"/>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53129EA5-7713-45E7-B22B-E1948AC1FA6C}"/>
            </a:ext>
          </a:extLst>
        </xdr:cNvPr>
        <xdr:cNvSpPr/>
      </xdr:nvSpPr>
      <xdr:spPr>
        <a:xfrm>
          <a:off x="9588500" y="143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802D5B75-A570-4934-850B-8C4D35DC52AD}"/>
            </a:ext>
          </a:extLst>
        </xdr:cNvPr>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D7F1936A-29F4-4929-BCA4-E45A16D11DC6}"/>
            </a:ext>
          </a:extLst>
        </xdr:cNvPr>
        <xdr:cNvSpPr/>
      </xdr:nvSpPr>
      <xdr:spPr>
        <a:xfrm>
          <a:off x="7810500" y="1435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90627</xdr:rowOff>
    </xdr:from>
    <xdr:to>
      <xdr:col>36</xdr:col>
      <xdr:colOff>165100</xdr:colOff>
      <xdr:row>85</xdr:row>
      <xdr:rowOff>20777</xdr:rowOff>
    </xdr:to>
    <xdr:sp macro="" textlink="">
      <xdr:nvSpPr>
        <xdr:cNvPr id="353" name="フローチャート: 判断 352">
          <a:extLst>
            <a:ext uri="{FF2B5EF4-FFF2-40B4-BE49-F238E27FC236}">
              <a16:creationId xmlns:a16="http://schemas.microsoft.com/office/drawing/2014/main" id="{1DE300CF-CEBA-4E26-AFD6-4EAEDFE66E28}"/>
            </a:ext>
          </a:extLst>
        </xdr:cNvPr>
        <xdr:cNvSpPr/>
      </xdr:nvSpPr>
      <xdr:spPr>
        <a:xfrm>
          <a:off x="6921500" y="144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D7FD228-B1DF-4D76-863A-E274EF2797E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745962C-5BBD-46D8-9394-ACDBED8046A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4D7A798-92A6-40D1-9004-17A4C13CA5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9B5C47D-8A6A-49C5-8B99-65DFC1A158C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DC3350D-9E59-4D3D-8B10-6F04ADEACD0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59" name="楕円 358">
          <a:extLst>
            <a:ext uri="{FF2B5EF4-FFF2-40B4-BE49-F238E27FC236}">
              <a16:creationId xmlns:a16="http://schemas.microsoft.com/office/drawing/2014/main" id="{6A8010BE-4CE7-4DEA-98DF-A00C7FC1B301}"/>
            </a:ext>
          </a:extLst>
        </xdr:cNvPr>
        <xdr:cNvSpPr/>
      </xdr:nvSpPr>
      <xdr:spPr>
        <a:xfrm>
          <a:off x="10426700" y="143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122547</xdr:rowOff>
    </xdr:from>
    <xdr:ext cx="469744" cy="259045"/>
    <xdr:sp macro="" textlink="">
      <xdr:nvSpPr>
        <xdr:cNvPr id="360" name="【公営住宅】&#10;一人当たり面積該当値テキスト">
          <a:extLst>
            <a:ext uri="{FF2B5EF4-FFF2-40B4-BE49-F238E27FC236}">
              <a16:creationId xmlns:a16="http://schemas.microsoft.com/office/drawing/2014/main" id="{25E8E505-C479-43D7-8CB5-C67A01CA17CD}"/>
            </a:ext>
          </a:extLst>
        </xdr:cNvPr>
        <xdr:cNvSpPr txBox="1"/>
      </xdr:nvSpPr>
      <xdr:spPr>
        <a:xfrm>
          <a:off x="10515600" y="143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152806</xdr:rowOff>
    </xdr:from>
    <xdr:to>
      <xdr:col>50</xdr:col>
      <xdr:colOff>165100</xdr:colOff>
      <xdr:row>84</xdr:row>
      <xdr:rowOff>82956</xdr:rowOff>
    </xdr:to>
    <xdr:sp macro="" textlink="">
      <xdr:nvSpPr>
        <xdr:cNvPr id="361" name="楕円 360">
          <a:extLst>
            <a:ext uri="{FF2B5EF4-FFF2-40B4-BE49-F238E27FC236}">
              <a16:creationId xmlns:a16="http://schemas.microsoft.com/office/drawing/2014/main" id="{BFD2EE0B-1BFC-4AAF-89BC-51C2F09BE105}"/>
            </a:ext>
          </a:extLst>
        </xdr:cNvPr>
        <xdr:cNvSpPr/>
      </xdr:nvSpPr>
      <xdr:spPr>
        <a:xfrm>
          <a:off x="9588500" y="143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23470</xdr:rowOff>
    </xdr:from>
    <xdr:to>
      <xdr:col>55</xdr:col>
      <xdr:colOff>0</xdr:colOff>
      <xdr:row>84</xdr:row>
      <xdr:rowOff>32156</xdr:rowOff>
    </xdr:to>
    <xdr:cxnSp macro="">
      <xdr:nvCxnSpPr>
        <xdr:cNvPr id="362" name="直線コネクタ 361">
          <a:extLst>
            <a:ext uri="{FF2B5EF4-FFF2-40B4-BE49-F238E27FC236}">
              <a16:creationId xmlns:a16="http://schemas.microsoft.com/office/drawing/2014/main" id="{D3529F5F-2901-45D7-96CD-2230D5B811F5}"/>
            </a:ext>
          </a:extLst>
        </xdr:cNvPr>
        <xdr:cNvCxnSpPr/>
      </xdr:nvCxnSpPr>
      <xdr:spPr>
        <a:xfrm flipV="1">
          <a:off x="9639300" y="14425270"/>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160122</xdr:rowOff>
    </xdr:from>
    <xdr:to>
      <xdr:col>46</xdr:col>
      <xdr:colOff>38100</xdr:colOff>
      <xdr:row>84</xdr:row>
      <xdr:rowOff>90272</xdr:rowOff>
    </xdr:to>
    <xdr:sp macro="" textlink="">
      <xdr:nvSpPr>
        <xdr:cNvPr id="363" name="楕円 362">
          <a:extLst>
            <a:ext uri="{FF2B5EF4-FFF2-40B4-BE49-F238E27FC236}">
              <a16:creationId xmlns:a16="http://schemas.microsoft.com/office/drawing/2014/main" id="{884C4515-D293-4347-87FB-4E1A97FB20BE}"/>
            </a:ext>
          </a:extLst>
        </xdr:cNvPr>
        <xdr:cNvSpPr/>
      </xdr:nvSpPr>
      <xdr:spPr>
        <a:xfrm>
          <a:off x="8699500" y="1439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32156</xdr:rowOff>
    </xdr:from>
    <xdr:to>
      <xdr:col>50</xdr:col>
      <xdr:colOff>114300</xdr:colOff>
      <xdr:row>84</xdr:row>
      <xdr:rowOff>39472</xdr:rowOff>
    </xdr:to>
    <xdr:cxnSp macro="">
      <xdr:nvCxnSpPr>
        <xdr:cNvPr id="364" name="直線コネクタ 363">
          <a:extLst>
            <a:ext uri="{FF2B5EF4-FFF2-40B4-BE49-F238E27FC236}">
              <a16:creationId xmlns:a16="http://schemas.microsoft.com/office/drawing/2014/main" id="{07412AB3-D716-4EFC-BB4B-336B370BA40E}"/>
            </a:ext>
          </a:extLst>
        </xdr:cNvPr>
        <xdr:cNvCxnSpPr/>
      </xdr:nvCxnSpPr>
      <xdr:spPr>
        <a:xfrm flipV="1">
          <a:off x="8750300" y="1443395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168351</xdr:rowOff>
    </xdr:from>
    <xdr:to>
      <xdr:col>41</xdr:col>
      <xdr:colOff>101600</xdr:colOff>
      <xdr:row>84</xdr:row>
      <xdr:rowOff>98501</xdr:rowOff>
    </xdr:to>
    <xdr:sp macro="" textlink="">
      <xdr:nvSpPr>
        <xdr:cNvPr id="365" name="楕円 364">
          <a:extLst>
            <a:ext uri="{FF2B5EF4-FFF2-40B4-BE49-F238E27FC236}">
              <a16:creationId xmlns:a16="http://schemas.microsoft.com/office/drawing/2014/main" id="{1D492700-61F6-4D7E-BD98-7BEAFCE51B81}"/>
            </a:ext>
          </a:extLst>
        </xdr:cNvPr>
        <xdr:cNvSpPr/>
      </xdr:nvSpPr>
      <xdr:spPr>
        <a:xfrm>
          <a:off x="7810500" y="143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39472</xdr:rowOff>
    </xdr:from>
    <xdr:to>
      <xdr:col>45</xdr:col>
      <xdr:colOff>177800</xdr:colOff>
      <xdr:row>84</xdr:row>
      <xdr:rowOff>47701</xdr:rowOff>
    </xdr:to>
    <xdr:cxnSp macro="">
      <xdr:nvCxnSpPr>
        <xdr:cNvPr id="366" name="直線コネクタ 365">
          <a:extLst>
            <a:ext uri="{FF2B5EF4-FFF2-40B4-BE49-F238E27FC236}">
              <a16:creationId xmlns:a16="http://schemas.microsoft.com/office/drawing/2014/main" id="{3A2F3272-2297-4AE2-81DE-851BEF874BA1}"/>
            </a:ext>
          </a:extLst>
        </xdr:cNvPr>
        <xdr:cNvCxnSpPr/>
      </xdr:nvCxnSpPr>
      <xdr:spPr>
        <a:xfrm flipV="1">
          <a:off x="7861300" y="14441272"/>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xdr:rowOff>
    </xdr:from>
    <xdr:to>
      <xdr:col>36</xdr:col>
      <xdr:colOff>165100</xdr:colOff>
      <xdr:row>84</xdr:row>
      <xdr:rowOff>104902</xdr:rowOff>
    </xdr:to>
    <xdr:sp macro="" textlink="">
      <xdr:nvSpPr>
        <xdr:cNvPr id="367" name="楕円 366">
          <a:extLst>
            <a:ext uri="{FF2B5EF4-FFF2-40B4-BE49-F238E27FC236}">
              <a16:creationId xmlns:a16="http://schemas.microsoft.com/office/drawing/2014/main" id="{14166904-C503-48D8-B6CE-A5E3E05A0115}"/>
            </a:ext>
          </a:extLst>
        </xdr:cNvPr>
        <xdr:cNvSpPr/>
      </xdr:nvSpPr>
      <xdr:spPr>
        <a:xfrm>
          <a:off x="6921500" y="144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47701</xdr:rowOff>
    </xdr:from>
    <xdr:to>
      <xdr:col>41</xdr:col>
      <xdr:colOff>50800</xdr:colOff>
      <xdr:row>84</xdr:row>
      <xdr:rowOff>54102</xdr:rowOff>
    </xdr:to>
    <xdr:cxnSp macro="">
      <xdr:nvCxnSpPr>
        <xdr:cNvPr id="368" name="直線コネクタ 367">
          <a:extLst>
            <a:ext uri="{FF2B5EF4-FFF2-40B4-BE49-F238E27FC236}">
              <a16:creationId xmlns:a16="http://schemas.microsoft.com/office/drawing/2014/main" id="{6063B513-1120-479D-865D-161B4C7C1BAD}"/>
            </a:ext>
          </a:extLst>
        </xdr:cNvPr>
        <xdr:cNvCxnSpPr/>
      </xdr:nvCxnSpPr>
      <xdr:spPr>
        <a:xfrm flipV="1">
          <a:off x="6972300" y="1444950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17645</xdr:rowOff>
    </xdr:from>
    <xdr:ext cx="469744" cy="259045"/>
    <xdr:sp macro="" textlink="">
      <xdr:nvSpPr>
        <xdr:cNvPr id="369" name="n_1aveValue【公営住宅】&#10;一人当たり面積">
          <a:extLst>
            <a:ext uri="{FF2B5EF4-FFF2-40B4-BE49-F238E27FC236}">
              <a16:creationId xmlns:a16="http://schemas.microsoft.com/office/drawing/2014/main" id="{3A45B28B-A8C3-4BCA-AAC9-C746F308A210}"/>
            </a:ext>
          </a:extLst>
        </xdr:cNvPr>
        <xdr:cNvSpPr txBox="1"/>
      </xdr:nvSpPr>
      <xdr:spPr>
        <a:xfrm>
          <a:off x="9391727" y="1407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70" name="n_2aveValue【公営住宅】&#10;一人当たり面積">
          <a:extLst>
            <a:ext uri="{FF2B5EF4-FFF2-40B4-BE49-F238E27FC236}">
              <a16:creationId xmlns:a16="http://schemas.microsoft.com/office/drawing/2014/main" id="{A9DD3762-5441-4236-BDDE-C0B974C9776E}"/>
            </a:ext>
          </a:extLst>
        </xdr:cNvPr>
        <xdr:cNvSpPr txBox="1"/>
      </xdr:nvSpPr>
      <xdr:spPr>
        <a:xfrm>
          <a:off x="8515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1" name="n_3aveValue【公営住宅】&#10;一人当たり面積">
          <a:extLst>
            <a:ext uri="{FF2B5EF4-FFF2-40B4-BE49-F238E27FC236}">
              <a16:creationId xmlns:a16="http://schemas.microsoft.com/office/drawing/2014/main" id="{80763696-3DF3-49C6-AFAD-1BD03300F134}"/>
            </a:ext>
          </a:extLst>
        </xdr:cNvPr>
        <xdr:cNvSpPr txBox="1"/>
      </xdr:nvSpPr>
      <xdr:spPr>
        <a:xfrm>
          <a:off x="7626427" y="141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11904</xdr:rowOff>
    </xdr:from>
    <xdr:ext cx="469744" cy="259045"/>
    <xdr:sp macro="" textlink="">
      <xdr:nvSpPr>
        <xdr:cNvPr id="372" name="n_4aveValue【公営住宅】&#10;一人当たり面積">
          <a:extLst>
            <a:ext uri="{FF2B5EF4-FFF2-40B4-BE49-F238E27FC236}">
              <a16:creationId xmlns:a16="http://schemas.microsoft.com/office/drawing/2014/main" id="{FD2990A7-26F3-4B66-B3F2-7E5D7C9B8DE2}"/>
            </a:ext>
          </a:extLst>
        </xdr:cNvPr>
        <xdr:cNvSpPr txBox="1"/>
      </xdr:nvSpPr>
      <xdr:spPr>
        <a:xfrm>
          <a:off x="6737427" y="1458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74083</xdr:rowOff>
    </xdr:from>
    <xdr:ext cx="469744" cy="259045"/>
    <xdr:sp macro="" textlink="">
      <xdr:nvSpPr>
        <xdr:cNvPr id="373" name="n_1mainValue【公営住宅】&#10;一人当たり面積">
          <a:extLst>
            <a:ext uri="{FF2B5EF4-FFF2-40B4-BE49-F238E27FC236}">
              <a16:creationId xmlns:a16="http://schemas.microsoft.com/office/drawing/2014/main" id="{8795A9B0-279F-409B-A392-554CDEF20B1F}"/>
            </a:ext>
          </a:extLst>
        </xdr:cNvPr>
        <xdr:cNvSpPr txBox="1"/>
      </xdr:nvSpPr>
      <xdr:spPr>
        <a:xfrm>
          <a:off x="9391727" y="1447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81399</xdr:rowOff>
    </xdr:from>
    <xdr:ext cx="469744" cy="259045"/>
    <xdr:sp macro="" textlink="">
      <xdr:nvSpPr>
        <xdr:cNvPr id="374" name="n_2mainValue【公営住宅】&#10;一人当たり面積">
          <a:extLst>
            <a:ext uri="{FF2B5EF4-FFF2-40B4-BE49-F238E27FC236}">
              <a16:creationId xmlns:a16="http://schemas.microsoft.com/office/drawing/2014/main" id="{9A7FD34A-20A2-4F66-9705-347681E3404A}"/>
            </a:ext>
          </a:extLst>
        </xdr:cNvPr>
        <xdr:cNvSpPr txBox="1"/>
      </xdr:nvSpPr>
      <xdr:spPr>
        <a:xfrm>
          <a:off x="8515427" y="144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89628</xdr:rowOff>
    </xdr:from>
    <xdr:ext cx="469744" cy="259045"/>
    <xdr:sp macro="" textlink="">
      <xdr:nvSpPr>
        <xdr:cNvPr id="375" name="n_3mainValue【公営住宅】&#10;一人当たり面積">
          <a:extLst>
            <a:ext uri="{FF2B5EF4-FFF2-40B4-BE49-F238E27FC236}">
              <a16:creationId xmlns:a16="http://schemas.microsoft.com/office/drawing/2014/main" id="{424B4A0A-4DB8-4B84-B3D4-B57C9F204110}"/>
            </a:ext>
          </a:extLst>
        </xdr:cNvPr>
        <xdr:cNvSpPr txBox="1"/>
      </xdr:nvSpPr>
      <xdr:spPr>
        <a:xfrm>
          <a:off x="7626427" y="1449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121429</xdr:rowOff>
    </xdr:from>
    <xdr:ext cx="469744" cy="259045"/>
    <xdr:sp macro="" textlink="">
      <xdr:nvSpPr>
        <xdr:cNvPr id="376" name="n_4mainValue【公営住宅】&#10;一人当たり面積">
          <a:extLst>
            <a:ext uri="{FF2B5EF4-FFF2-40B4-BE49-F238E27FC236}">
              <a16:creationId xmlns:a16="http://schemas.microsoft.com/office/drawing/2014/main" id="{89A57FFB-DE18-40BE-A22C-E649226EEF5B}"/>
            </a:ext>
          </a:extLst>
        </xdr:cNvPr>
        <xdr:cNvSpPr txBox="1"/>
      </xdr:nvSpPr>
      <xdr:spPr>
        <a:xfrm>
          <a:off x="6737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099DE68-0D07-449C-B0C3-E40776D1CDB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64297E1-B05D-4094-8059-3AAB8AC881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92C2405-C105-4E37-864E-03554E91BB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EDEDF25-6A74-41A0-8CA0-33D7CF8C3D3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98F7FB2-97E4-4C3F-9CD4-D1D348F534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F9355E7-EF2F-43B2-8C14-DFD5A4EB30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F1B1D56-742E-424D-A3F6-E9A3BCF298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BFD1624-72C0-4C4F-8064-05511A92411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F1C5D421-C707-43D5-A1CC-C2E54D2CF2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5B42A5F3-A5A3-4EFC-914D-42431AF4C4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43F173A3-0B2C-4160-9E5C-A4889FEBB81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BF0E0A95-448A-4411-B40B-789FD8D673C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C2637747-F6C4-4547-8637-38046B6D5D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AB644C0E-F523-43C7-8219-77F305EEC5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5690B433-D006-45E3-A5FA-A0DE0FF8FF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821CEF2F-C8A6-4B09-A743-018A2017BA6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B480CDDB-4BA2-4B91-BEF3-B80C639700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E3A61660-9A87-4506-8A60-51F07E37587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2FF5FD5-DC55-49D2-B903-49B1050371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D369C73D-29E4-4139-830E-D1FD6BA64DD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52B48451-E03C-433E-ACB7-E378DC3AB0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14254F32-1733-4A27-9FD1-C86358E535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5ACB679-B77A-4E72-838A-C8673F23495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BA1E0687-2624-4735-9066-B2C55C83C2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B434B399-587F-49A8-B2CA-3B105B59F58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B63A665B-B93B-48FF-8D61-73C5FA4F9E8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731600F2-FA6F-48B8-8F49-36FCCD1B759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6266D94B-E7F7-4605-B5E9-5F04D3540747}"/>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F6B29F11-4D3C-4BEB-A971-36D6A364B126}"/>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ED9344E5-424E-454C-ACC7-D69DDF6E6418}"/>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357BBF7E-34F9-404E-B627-9B4B684354B4}"/>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892AD8D5-0943-43EF-BC2B-36AC59C635C3}"/>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5A09ECEB-CB31-4826-A59C-4AEDA5B0271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0E7B8001-5B90-40E5-BC04-EA224707BA7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C9B14923-8284-49A0-9756-44EBC23B1B48}"/>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5479A13A-E7C1-4C5C-BE3E-2BCFCFB3A1F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5F5EE2DD-6EC0-4422-9F8A-97627ABAB46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A1997047-10AC-478C-B406-93F63A11AD6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415" name="直線コネクタ 414">
          <a:extLst>
            <a:ext uri="{FF2B5EF4-FFF2-40B4-BE49-F238E27FC236}">
              <a16:creationId xmlns:a16="http://schemas.microsoft.com/office/drawing/2014/main" id="{247552FB-6952-4C0B-9279-8B418AA535A7}"/>
            </a:ext>
          </a:extLst>
        </xdr:cNvPr>
        <xdr:cNvCxnSpPr/>
      </xdr:nvCxnSpPr>
      <xdr:spPr>
        <a:xfrm flipV="1">
          <a:off x="16318864" y="57797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2048B47D-D82E-4752-9083-CF5A00AA4CDC}"/>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a:extLst>
            <a:ext uri="{FF2B5EF4-FFF2-40B4-BE49-F238E27FC236}">
              <a16:creationId xmlns:a16="http://schemas.microsoft.com/office/drawing/2014/main" id="{266BCD0E-8A90-4EE9-909A-CDB5B46F65DF}"/>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4DDCD1F2-E16E-4D75-9331-169F0F474869}"/>
            </a:ext>
          </a:extLst>
        </xdr:cNvPr>
        <xdr:cNvSpPr txBox="1"/>
      </xdr:nvSpPr>
      <xdr:spPr>
        <a:xfrm>
          <a:off x="16357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a:extLst>
            <a:ext uri="{FF2B5EF4-FFF2-40B4-BE49-F238E27FC236}">
              <a16:creationId xmlns:a16="http://schemas.microsoft.com/office/drawing/2014/main" id="{609FDE3C-E688-46FC-B4E4-000C7CDAA868}"/>
            </a:ext>
          </a:extLst>
        </xdr:cNvPr>
        <xdr:cNvCxnSpPr/>
      </xdr:nvCxnSpPr>
      <xdr:spPr>
        <a:xfrm>
          <a:off x="16230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108983</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D939756B-9CD8-4849-9BC8-81C8DC592174}"/>
            </a:ext>
          </a:extLst>
        </xdr:cNvPr>
        <xdr:cNvSpPr txBox="1"/>
      </xdr:nvSpPr>
      <xdr:spPr>
        <a:xfrm>
          <a:off x="16357600" y="628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21" name="フローチャート: 判断 420">
          <a:extLst>
            <a:ext uri="{FF2B5EF4-FFF2-40B4-BE49-F238E27FC236}">
              <a16:creationId xmlns:a16="http://schemas.microsoft.com/office/drawing/2014/main" id="{30658055-98B8-40BD-9717-C374CACEE396}"/>
            </a:ext>
          </a:extLst>
        </xdr:cNvPr>
        <xdr:cNvSpPr/>
      </xdr:nvSpPr>
      <xdr:spPr>
        <a:xfrm>
          <a:off x="162687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22" name="フローチャート: 判断 421">
          <a:extLst>
            <a:ext uri="{FF2B5EF4-FFF2-40B4-BE49-F238E27FC236}">
              <a16:creationId xmlns:a16="http://schemas.microsoft.com/office/drawing/2014/main" id="{AE73296C-1EEA-4873-85CB-63B51EAE3E3C}"/>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a:extLst>
            <a:ext uri="{FF2B5EF4-FFF2-40B4-BE49-F238E27FC236}">
              <a16:creationId xmlns:a16="http://schemas.microsoft.com/office/drawing/2014/main" id="{6947BA19-B423-4AFB-8335-417C506E41E0}"/>
            </a:ext>
          </a:extLst>
        </xdr:cNvPr>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24" name="フローチャート: 判断 423">
          <a:extLst>
            <a:ext uri="{FF2B5EF4-FFF2-40B4-BE49-F238E27FC236}">
              <a16:creationId xmlns:a16="http://schemas.microsoft.com/office/drawing/2014/main" id="{D35F42A5-2E55-462D-919F-65E8038E5524}"/>
            </a:ext>
          </a:extLst>
        </xdr:cNvPr>
        <xdr:cNvSpPr/>
      </xdr:nvSpPr>
      <xdr:spPr>
        <a:xfrm>
          <a:off x="13652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macro="" textlink="">
      <xdr:nvSpPr>
        <xdr:cNvPr id="425" name="フローチャート: 判断 424">
          <a:extLst>
            <a:ext uri="{FF2B5EF4-FFF2-40B4-BE49-F238E27FC236}">
              <a16:creationId xmlns:a16="http://schemas.microsoft.com/office/drawing/2014/main" id="{035C16EF-8D1C-47A3-A92C-34EDE477290B}"/>
            </a:ext>
          </a:extLst>
        </xdr:cNvPr>
        <xdr:cNvSpPr/>
      </xdr:nvSpPr>
      <xdr:spPr>
        <a:xfrm>
          <a:off x="12763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953E716-5901-4FBC-90F3-83AFB9E156F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46FAE05-E720-446E-9978-D221CF85F6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8AD3410-3F88-4D2D-B938-5B95EDAE735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291B8BF-C442-4E25-BA80-ABACDAC096A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A053D67-6B1A-4112-BAD3-BAA89465804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100838</xdr:rowOff>
    </xdr:from>
    <xdr:to>
      <xdr:col>85</xdr:col>
      <xdr:colOff>177800</xdr:colOff>
      <xdr:row>37</xdr:row>
      <xdr:rowOff>30988</xdr:rowOff>
    </xdr:to>
    <xdr:sp macro="" textlink="">
      <xdr:nvSpPr>
        <xdr:cNvPr id="431" name="楕円 430">
          <a:extLst>
            <a:ext uri="{FF2B5EF4-FFF2-40B4-BE49-F238E27FC236}">
              <a16:creationId xmlns:a16="http://schemas.microsoft.com/office/drawing/2014/main" id="{F02119D9-AD64-4A02-BE07-75CAC22B9500}"/>
            </a:ext>
          </a:extLst>
        </xdr:cNvPr>
        <xdr:cNvSpPr/>
      </xdr:nvSpPr>
      <xdr:spPr>
        <a:xfrm>
          <a:off x="162687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123715</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DE46E444-91D6-46AE-830D-A103D7E852F2}"/>
            </a:ext>
          </a:extLst>
        </xdr:cNvPr>
        <xdr:cNvSpPr txBox="1"/>
      </xdr:nvSpPr>
      <xdr:spPr>
        <a:xfrm>
          <a:off x="16357600" y="612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73406</xdr:rowOff>
    </xdr:from>
    <xdr:to>
      <xdr:col>81</xdr:col>
      <xdr:colOff>101600</xdr:colOff>
      <xdr:row>36</xdr:row>
      <xdr:rowOff>3556</xdr:rowOff>
    </xdr:to>
    <xdr:sp macro="" textlink="">
      <xdr:nvSpPr>
        <xdr:cNvPr id="433" name="楕円 432">
          <a:extLst>
            <a:ext uri="{FF2B5EF4-FFF2-40B4-BE49-F238E27FC236}">
              <a16:creationId xmlns:a16="http://schemas.microsoft.com/office/drawing/2014/main" id="{A22A44CB-A835-44B3-9A52-BB61D66EA7F9}"/>
            </a:ext>
          </a:extLst>
        </xdr:cNvPr>
        <xdr:cNvSpPr/>
      </xdr:nvSpPr>
      <xdr:spPr>
        <a:xfrm>
          <a:off x="15430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124206</xdr:rowOff>
    </xdr:from>
    <xdr:to>
      <xdr:col>85</xdr:col>
      <xdr:colOff>127000</xdr:colOff>
      <xdr:row>36</xdr:row>
      <xdr:rowOff>151638</xdr:rowOff>
    </xdr:to>
    <xdr:cxnSp macro="">
      <xdr:nvCxnSpPr>
        <xdr:cNvPr id="434" name="直線コネクタ 433">
          <a:extLst>
            <a:ext uri="{FF2B5EF4-FFF2-40B4-BE49-F238E27FC236}">
              <a16:creationId xmlns:a16="http://schemas.microsoft.com/office/drawing/2014/main" id="{C7236EE1-C0F9-4475-BABB-26BEC8A046ED}"/>
            </a:ext>
          </a:extLst>
        </xdr:cNvPr>
        <xdr:cNvCxnSpPr/>
      </xdr:nvCxnSpPr>
      <xdr:spPr>
        <a:xfrm>
          <a:off x="15481300" y="6124956"/>
          <a:ext cx="8382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141986</xdr:rowOff>
    </xdr:from>
    <xdr:to>
      <xdr:col>76</xdr:col>
      <xdr:colOff>165100</xdr:colOff>
      <xdr:row>35</xdr:row>
      <xdr:rowOff>72136</xdr:rowOff>
    </xdr:to>
    <xdr:sp macro="" textlink="">
      <xdr:nvSpPr>
        <xdr:cNvPr id="435" name="楕円 434">
          <a:extLst>
            <a:ext uri="{FF2B5EF4-FFF2-40B4-BE49-F238E27FC236}">
              <a16:creationId xmlns:a16="http://schemas.microsoft.com/office/drawing/2014/main" id="{07D067F6-4F86-41EA-B8C4-9AECEEDAE082}"/>
            </a:ext>
          </a:extLst>
        </xdr:cNvPr>
        <xdr:cNvSpPr/>
      </xdr:nvSpPr>
      <xdr:spPr>
        <a:xfrm>
          <a:off x="14541500" y="5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21336</xdr:rowOff>
    </xdr:from>
    <xdr:to>
      <xdr:col>81</xdr:col>
      <xdr:colOff>50800</xdr:colOff>
      <xdr:row>35</xdr:row>
      <xdr:rowOff>124206</xdr:rowOff>
    </xdr:to>
    <xdr:cxnSp macro="">
      <xdr:nvCxnSpPr>
        <xdr:cNvPr id="436" name="直線コネクタ 435">
          <a:extLst>
            <a:ext uri="{FF2B5EF4-FFF2-40B4-BE49-F238E27FC236}">
              <a16:creationId xmlns:a16="http://schemas.microsoft.com/office/drawing/2014/main" id="{B3894323-7472-4D75-A8F7-273114DB3910}"/>
            </a:ext>
          </a:extLst>
        </xdr:cNvPr>
        <xdr:cNvCxnSpPr/>
      </xdr:nvCxnSpPr>
      <xdr:spPr>
        <a:xfrm>
          <a:off x="14592300" y="602208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39116</xdr:rowOff>
    </xdr:from>
    <xdr:to>
      <xdr:col>72</xdr:col>
      <xdr:colOff>38100</xdr:colOff>
      <xdr:row>34</xdr:row>
      <xdr:rowOff>140716</xdr:rowOff>
    </xdr:to>
    <xdr:sp macro="" textlink="">
      <xdr:nvSpPr>
        <xdr:cNvPr id="437" name="楕円 436">
          <a:extLst>
            <a:ext uri="{FF2B5EF4-FFF2-40B4-BE49-F238E27FC236}">
              <a16:creationId xmlns:a16="http://schemas.microsoft.com/office/drawing/2014/main" id="{488520E8-2A45-4714-83A5-D4C251B3CB64}"/>
            </a:ext>
          </a:extLst>
        </xdr:cNvPr>
        <xdr:cNvSpPr/>
      </xdr:nvSpPr>
      <xdr:spPr>
        <a:xfrm>
          <a:off x="13652500" y="58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89916</xdr:rowOff>
    </xdr:from>
    <xdr:to>
      <xdr:col>76</xdr:col>
      <xdr:colOff>114300</xdr:colOff>
      <xdr:row>35</xdr:row>
      <xdr:rowOff>21336</xdr:rowOff>
    </xdr:to>
    <xdr:cxnSp macro="">
      <xdr:nvCxnSpPr>
        <xdr:cNvPr id="438" name="直線コネクタ 437">
          <a:extLst>
            <a:ext uri="{FF2B5EF4-FFF2-40B4-BE49-F238E27FC236}">
              <a16:creationId xmlns:a16="http://schemas.microsoft.com/office/drawing/2014/main" id="{5FB31867-9F8B-4A4F-A8A5-D60C486771B0}"/>
            </a:ext>
          </a:extLst>
        </xdr:cNvPr>
        <xdr:cNvCxnSpPr/>
      </xdr:nvCxnSpPr>
      <xdr:spPr>
        <a:xfrm>
          <a:off x="13703300" y="591921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107696</xdr:rowOff>
    </xdr:from>
    <xdr:to>
      <xdr:col>67</xdr:col>
      <xdr:colOff>101600</xdr:colOff>
      <xdr:row>34</xdr:row>
      <xdr:rowOff>37846</xdr:rowOff>
    </xdr:to>
    <xdr:sp macro="" textlink="">
      <xdr:nvSpPr>
        <xdr:cNvPr id="439" name="楕円 438">
          <a:extLst>
            <a:ext uri="{FF2B5EF4-FFF2-40B4-BE49-F238E27FC236}">
              <a16:creationId xmlns:a16="http://schemas.microsoft.com/office/drawing/2014/main" id="{40BC23FB-CD1A-4171-A6EA-805E34FA1CC8}"/>
            </a:ext>
          </a:extLst>
        </xdr:cNvPr>
        <xdr:cNvSpPr/>
      </xdr:nvSpPr>
      <xdr:spPr>
        <a:xfrm>
          <a:off x="127635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158496</xdr:rowOff>
    </xdr:from>
    <xdr:to>
      <xdr:col>71</xdr:col>
      <xdr:colOff>177800</xdr:colOff>
      <xdr:row>34</xdr:row>
      <xdr:rowOff>89916</xdr:rowOff>
    </xdr:to>
    <xdr:cxnSp macro="">
      <xdr:nvCxnSpPr>
        <xdr:cNvPr id="440" name="直線コネクタ 439">
          <a:extLst>
            <a:ext uri="{FF2B5EF4-FFF2-40B4-BE49-F238E27FC236}">
              <a16:creationId xmlns:a16="http://schemas.microsoft.com/office/drawing/2014/main" id="{CABD31DD-2642-4FFC-ABC4-8B52DDCD456E}"/>
            </a:ext>
          </a:extLst>
        </xdr:cNvPr>
        <xdr:cNvCxnSpPr/>
      </xdr:nvCxnSpPr>
      <xdr:spPr>
        <a:xfrm>
          <a:off x="12814300" y="581634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134129</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ADD8A09A-67DA-489C-886E-F8F5F180CFE9}"/>
            </a:ext>
          </a:extLst>
        </xdr:cNvPr>
        <xdr:cNvSpPr txBox="1"/>
      </xdr:nvSpPr>
      <xdr:spPr>
        <a:xfrm>
          <a:off x="15266044" y="630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83837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6CA2F1C7-9EDE-42D8-BCB7-8D18AECF978F}"/>
            </a:ext>
          </a:extLst>
        </xdr:cNvPr>
        <xdr:cNvSpPr txBox="1"/>
      </xdr:nvSpPr>
      <xdr:spPr>
        <a:xfrm>
          <a:off x="14389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131843</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E84317C9-07F7-482F-BAA2-5EF11CBE54DA}"/>
            </a:ext>
          </a:extLst>
        </xdr:cNvPr>
        <xdr:cNvSpPr txBox="1"/>
      </xdr:nvSpPr>
      <xdr:spPr>
        <a:xfrm>
          <a:off x="135007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12971</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4ACC0B39-DCE0-4C30-9508-56166E63BD72}"/>
            </a:ext>
          </a:extLst>
        </xdr:cNvPr>
        <xdr:cNvSpPr txBox="1"/>
      </xdr:nvSpPr>
      <xdr:spPr>
        <a:xfrm>
          <a:off x="12611744" y="618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20083</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B2D91FBF-8333-453E-AAAF-F110DBD11DFB}"/>
            </a:ext>
          </a:extLst>
        </xdr:cNvPr>
        <xdr:cNvSpPr txBox="1"/>
      </xdr:nvSpPr>
      <xdr:spPr>
        <a:xfrm>
          <a:off x="152660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88663</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DA1C601A-B38E-488B-B29B-2A22BAB3CE27}"/>
            </a:ext>
          </a:extLst>
        </xdr:cNvPr>
        <xdr:cNvSpPr txBox="1"/>
      </xdr:nvSpPr>
      <xdr:spPr>
        <a:xfrm>
          <a:off x="14389744" y="574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157243</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8EB7B247-4390-4E76-8861-D5970F5B68AA}"/>
            </a:ext>
          </a:extLst>
        </xdr:cNvPr>
        <xdr:cNvSpPr txBox="1"/>
      </xdr:nvSpPr>
      <xdr:spPr>
        <a:xfrm>
          <a:off x="13500744" y="564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54373</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841E5F3B-C88C-407F-AAFB-E87A306D36EF}"/>
            </a:ext>
          </a:extLst>
        </xdr:cNvPr>
        <xdr:cNvSpPr txBox="1"/>
      </xdr:nvSpPr>
      <xdr:spPr>
        <a:xfrm>
          <a:off x="1261174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27E5E150-8F7D-4292-82E8-D303AEE7BA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13EFDB7B-141A-4167-9F27-622FA4EAF9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4FE16271-874D-4D94-90B8-A6E5344AB7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F6D3EAB2-D784-4310-8088-F733515605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576E70CC-CB60-4767-893C-0C68D8219C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DFA09848-696D-44D0-9347-FCB5539DA8B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D097387B-44F0-49A7-A586-77EF90AFAA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9082472C-5F0E-4193-9A46-43D3CE1EB23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3874194C-2DF0-47A9-9FB4-AE8BBFD3FD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4DFDDB42-6C91-43D5-B5B9-609617D6D18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E50DBBC5-BFB0-4478-8C57-361F85CF45D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58847B31-650E-4720-B69B-77774847F70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BB665187-636F-4227-A461-211AB06BB3F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D1762506-2BA8-411D-85A1-FA703F1DDCA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4DD681E3-6AB4-44E8-872A-4423DE63A19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CE26A1C9-5FDE-43DF-9978-D8B588750A2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AAA50547-32C3-47A8-BDA1-59B156B65B1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DDA1C79D-2BB7-47B8-897B-E2494173F42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99942F70-4B40-4962-846E-8E74307C75F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A6DDF2A2-85FF-4695-8F59-5F7DF353CE2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6744457A-F457-4F4C-A118-1E34CE9873D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70" name="直線コネクタ 469">
          <a:extLst>
            <a:ext uri="{FF2B5EF4-FFF2-40B4-BE49-F238E27FC236}">
              <a16:creationId xmlns:a16="http://schemas.microsoft.com/office/drawing/2014/main" id="{48941933-585F-4389-8B57-2BE52BA00448}"/>
            </a:ext>
          </a:extLst>
        </xdr:cNvPr>
        <xdr:cNvCxnSpPr/>
      </xdr:nvCxnSpPr>
      <xdr:spPr>
        <a:xfrm flipV="1">
          <a:off x="22160864" y="5951220"/>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CBE86F35-6C98-4BCC-B1B7-1EE186F54416}"/>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72" name="直線コネクタ 471">
          <a:extLst>
            <a:ext uri="{FF2B5EF4-FFF2-40B4-BE49-F238E27FC236}">
              <a16:creationId xmlns:a16="http://schemas.microsoft.com/office/drawing/2014/main" id="{EC600953-C2F8-4242-A0FF-12562C1CC31D}"/>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7C371EDA-6D02-4111-BF30-FE7021F3433B}"/>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a:extLst>
            <a:ext uri="{FF2B5EF4-FFF2-40B4-BE49-F238E27FC236}">
              <a16:creationId xmlns:a16="http://schemas.microsoft.com/office/drawing/2014/main" id="{A11D4C27-1409-4289-8042-67FB455A27B6}"/>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120413</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D1EF1B3F-6939-43A5-B925-67A617AA6B07}"/>
            </a:ext>
          </a:extLst>
        </xdr:cNvPr>
        <xdr:cNvSpPr txBox="1"/>
      </xdr:nvSpPr>
      <xdr:spPr>
        <a:xfrm>
          <a:off x="22199600" y="6464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76" name="フローチャート: 判断 475">
          <a:extLst>
            <a:ext uri="{FF2B5EF4-FFF2-40B4-BE49-F238E27FC236}">
              <a16:creationId xmlns:a16="http://schemas.microsoft.com/office/drawing/2014/main" id="{E2C320EB-ED48-4397-8329-8C12383DC692}"/>
            </a:ext>
          </a:extLst>
        </xdr:cNvPr>
        <xdr:cNvSpPr/>
      </xdr:nvSpPr>
      <xdr:spPr>
        <a:xfrm>
          <a:off x="22110700" y="648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77" name="フローチャート: 判断 476">
          <a:extLst>
            <a:ext uri="{FF2B5EF4-FFF2-40B4-BE49-F238E27FC236}">
              <a16:creationId xmlns:a16="http://schemas.microsoft.com/office/drawing/2014/main" id="{40608FEA-8B6B-4500-879D-5440330C7990}"/>
            </a:ext>
          </a:extLst>
        </xdr:cNvPr>
        <xdr:cNvSpPr/>
      </xdr:nvSpPr>
      <xdr:spPr>
        <a:xfrm>
          <a:off x="21272500" y="6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78" name="フローチャート: 判断 477">
          <a:extLst>
            <a:ext uri="{FF2B5EF4-FFF2-40B4-BE49-F238E27FC236}">
              <a16:creationId xmlns:a16="http://schemas.microsoft.com/office/drawing/2014/main" id="{7FB3A521-8D6A-4DB8-B987-F60ABF529A6D}"/>
            </a:ext>
          </a:extLst>
        </xdr:cNvPr>
        <xdr:cNvSpPr/>
      </xdr:nvSpPr>
      <xdr:spPr>
        <a:xfrm>
          <a:off x="2038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79" name="フローチャート: 判断 478">
          <a:extLst>
            <a:ext uri="{FF2B5EF4-FFF2-40B4-BE49-F238E27FC236}">
              <a16:creationId xmlns:a16="http://schemas.microsoft.com/office/drawing/2014/main" id="{92DB939F-E25D-4CB6-A3BA-DFBC7B557DE0}"/>
            </a:ext>
          </a:extLst>
        </xdr:cNvPr>
        <xdr:cNvSpPr/>
      </xdr:nvSpPr>
      <xdr:spPr>
        <a:xfrm>
          <a:off x="19494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0" name="フローチャート: 判断 479">
          <a:extLst>
            <a:ext uri="{FF2B5EF4-FFF2-40B4-BE49-F238E27FC236}">
              <a16:creationId xmlns:a16="http://schemas.microsoft.com/office/drawing/2014/main" id="{7CDA6579-A235-4CD9-85E7-7CEA54486276}"/>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157278BC-8F65-4159-A521-68A8F6ECAFD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E09F679-0B5A-47FC-A077-94EEDF1CAE0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FC8FDDA-38A4-4042-9B75-06E4200513C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C507442-AA34-4C6B-AC40-F08386FAF3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E52AAAC-5A92-4063-A890-5DBA7939218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48260</xdr:rowOff>
    </xdr:from>
    <xdr:to>
      <xdr:col>116</xdr:col>
      <xdr:colOff>114300</xdr:colOff>
      <xdr:row>37</xdr:row>
      <xdr:rowOff>149860</xdr:rowOff>
    </xdr:to>
    <xdr:sp macro="" textlink="">
      <xdr:nvSpPr>
        <xdr:cNvPr id="486" name="楕円 485">
          <a:extLst>
            <a:ext uri="{FF2B5EF4-FFF2-40B4-BE49-F238E27FC236}">
              <a16:creationId xmlns:a16="http://schemas.microsoft.com/office/drawing/2014/main" id="{3EE7CAAA-2FC8-44F7-B1F4-3A30F6A438C0}"/>
            </a:ext>
          </a:extLst>
        </xdr:cNvPr>
        <xdr:cNvSpPr/>
      </xdr:nvSpPr>
      <xdr:spPr>
        <a:xfrm>
          <a:off x="22110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71137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2F6C6D9A-B31C-4ABA-A90A-B701814B9B73}"/>
            </a:ext>
          </a:extLst>
        </xdr:cNvPr>
        <xdr:cNvSpPr txBox="1"/>
      </xdr:nvSpPr>
      <xdr:spPr>
        <a:xfrm>
          <a:off x="22199600"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66548</xdr:rowOff>
    </xdr:from>
    <xdr:to>
      <xdr:col>112</xdr:col>
      <xdr:colOff>38100</xdr:colOff>
      <xdr:row>37</xdr:row>
      <xdr:rowOff>168148</xdr:rowOff>
    </xdr:to>
    <xdr:sp macro="" textlink="">
      <xdr:nvSpPr>
        <xdr:cNvPr id="488" name="楕円 487">
          <a:extLst>
            <a:ext uri="{FF2B5EF4-FFF2-40B4-BE49-F238E27FC236}">
              <a16:creationId xmlns:a16="http://schemas.microsoft.com/office/drawing/2014/main" id="{BDF1A01D-D40D-4BE9-A294-4415309463DE}"/>
            </a:ext>
          </a:extLst>
        </xdr:cNvPr>
        <xdr:cNvSpPr/>
      </xdr:nvSpPr>
      <xdr:spPr>
        <a:xfrm>
          <a:off x="21272500" y="64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99060</xdr:rowOff>
    </xdr:from>
    <xdr:to>
      <xdr:col>116</xdr:col>
      <xdr:colOff>63500</xdr:colOff>
      <xdr:row>37</xdr:row>
      <xdr:rowOff>117348</xdr:rowOff>
    </xdr:to>
    <xdr:cxnSp macro="">
      <xdr:nvCxnSpPr>
        <xdr:cNvPr id="489" name="直線コネクタ 488">
          <a:extLst>
            <a:ext uri="{FF2B5EF4-FFF2-40B4-BE49-F238E27FC236}">
              <a16:creationId xmlns:a16="http://schemas.microsoft.com/office/drawing/2014/main" id="{DEDBC9D4-9EB4-49A6-962E-BAAEDFD87666}"/>
            </a:ext>
          </a:extLst>
        </xdr:cNvPr>
        <xdr:cNvCxnSpPr/>
      </xdr:nvCxnSpPr>
      <xdr:spPr>
        <a:xfrm flipV="1">
          <a:off x="21323300" y="644271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80264</xdr:rowOff>
    </xdr:from>
    <xdr:to>
      <xdr:col>107</xdr:col>
      <xdr:colOff>101600</xdr:colOff>
      <xdr:row>38</xdr:row>
      <xdr:rowOff>10414</xdr:rowOff>
    </xdr:to>
    <xdr:sp macro="" textlink="">
      <xdr:nvSpPr>
        <xdr:cNvPr id="490" name="楕円 489">
          <a:extLst>
            <a:ext uri="{FF2B5EF4-FFF2-40B4-BE49-F238E27FC236}">
              <a16:creationId xmlns:a16="http://schemas.microsoft.com/office/drawing/2014/main" id="{76E6222A-F715-4E25-B690-5226CCAF1DED}"/>
            </a:ext>
          </a:extLst>
        </xdr:cNvPr>
        <xdr:cNvSpPr/>
      </xdr:nvSpPr>
      <xdr:spPr>
        <a:xfrm>
          <a:off x="203835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117348</xdr:rowOff>
    </xdr:from>
    <xdr:to>
      <xdr:col>111</xdr:col>
      <xdr:colOff>177800</xdr:colOff>
      <xdr:row>37</xdr:row>
      <xdr:rowOff>131064</xdr:rowOff>
    </xdr:to>
    <xdr:cxnSp macro="">
      <xdr:nvCxnSpPr>
        <xdr:cNvPr id="491" name="直線コネクタ 490">
          <a:extLst>
            <a:ext uri="{FF2B5EF4-FFF2-40B4-BE49-F238E27FC236}">
              <a16:creationId xmlns:a16="http://schemas.microsoft.com/office/drawing/2014/main" id="{CF689DE0-49D4-4CBB-8EEC-465761011BD7}"/>
            </a:ext>
          </a:extLst>
        </xdr:cNvPr>
        <xdr:cNvCxnSpPr/>
      </xdr:nvCxnSpPr>
      <xdr:spPr>
        <a:xfrm flipV="1">
          <a:off x="20434300" y="646099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98552</xdr:rowOff>
    </xdr:from>
    <xdr:to>
      <xdr:col>102</xdr:col>
      <xdr:colOff>165100</xdr:colOff>
      <xdr:row>38</xdr:row>
      <xdr:rowOff>28702</xdr:rowOff>
    </xdr:to>
    <xdr:sp macro="" textlink="">
      <xdr:nvSpPr>
        <xdr:cNvPr id="492" name="楕円 491">
          <a:extLst>
            <a:ext uri="{FF2B5EF4-FFF2-40B4-BE49-F238E27FC236}">
              <a16:creationId xmlns:a16="http://schemas.microsoft.com/office/drawing/2014/main" id="{96D59AA0-64CB-4650-B805-CD5C8E75655E}"/>
            </a:ext>
          </a:extLst>
        </xdr:cNvPr>
        <xdr:cNvSpPr/>
      </xdr:nvSpPr>
      <xdr:spPr>
        <a:xfrm>
          <a:off x="19494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131064</xdr:rowOff>
    </xdr:from>
    <xdr:to>
      <xdr:col>107</xdr:col>
      <xdr:colOff>50800</xdr:colOff>
      <xdr:row>37</xdr:row>
      <xdr:rowOff>149352</xdr:rowOff>
    </xdr:to>
    <xdr:cxnSp macro="">
      <xdr:nvCxnSpPr>
        <xdr:cNvPr id="493" name="直線コネクタ 492">
          <a:extLst>
            <a:ext uri="{FF2B5EF4-FFF2-40B4-BE49-F238E27FC236}">
              <a16:creationId xmlns:a16="http://schemas.microsoft.com/office/drawing/2014/main" id="{413FC808-799A-43D3-9029-696F96C8CAE3}"/>
            </a:ext>
          </a:extLst>
        </xdr:cNvPr>
        <xdr:cNvCxnSpPr/>
      </xdr:nvCxnSpPr>
      <xdr:spPr>
        <a:xfrm flipV="1">
          <a:off x="19545300" y="64747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109982</xdr:rowOff>
    </xdr:from>
    <xdr:to>
      <xdr:col>98</xdr:col>
      <xdr:colOff>38100</xdr:colOff>
      <xdr:row>38</xdr:row>
      <xdr:rowOff>40132</xdr:rowOff>
    </xdr:to>
    <xdr:sp macro="" textlink="">
      <xdr:nvSpPr>
        <xdr:cNvPr id="494" name="楕円 493">
          <a:extLst>
            <a:ext uri="{FF2B5EF4-FFF2-40B4-BE49-F238E27FC236}">
              <a16:creationId xmlns:a16="http://schemas.microsoft.com/office/drawing/2014/main" id="{F25FEBA8-E488-41B8-989D-47776B138DF5}"/>
            </a:ext>
          </a:extLst>
        </xdr:cNvPr>
        <xdr:cNvSpPr/>
      </xdr:nvSpPr>
      <xdr:spPr>
        <a:xfrm>
          <a:off x="18605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149352</xdr:rowOff>
    </xdr:from>
    <xdr:to>
      <xdr:col>102</xdr:col>
      <xdr:colOff>114300</xdr:colOff>
      <xdr:row>37</xdr:row>
      <xdr:rowOff>160782</xdr:rowOff>
    </xdr:to>
    <xdr:cxnSp macro="">
      <xdr:nvCxnSpPr>
        <xdr:cNvPr id="495" name="直線コネクタ 494">
          <a:extLst>
            <a:ext uri="{FF2B5EF4-FFF2-40B4-BE49-F238E27FC236}">
              <a16:creationId xmlns:a16="http://schemas.microsoft.com/office/drawing/2014/main" id="{D6D4FCE4-6546-4AE2-A665-29FE6E54E3CB}"/>
            </a:ext>
          </a:extLst>
        </xdr:cNvPr>
        <xdr:cNvCxnSpPr/>
      </xdr:nvCxnSpPr>
      <xdr:spPr>
        <a:xfrm flipV="1">
          <a:off x="18656300" y="64930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88409</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66CD4912-BC1B-40AD-8578-1B34ED0D435E}"/>
            </a:ext>
          </a:extLst>
        </xdr:cNvPr>
        <xdr:cNvSpPr txBox="1"/>
      </xdr:nvSpPr>
      <xdr:spPr>
        <a:xfrm>
          <a:off x="21075727" y="66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79265</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EF396749-B8A7-494E-981D-279C7D252AE1}"/>
            </a:ext>
          </a:extLst>
        </xdr:cNvPr>
        <xdr:cNvSpPr txBox="1"/>
      </xdr:nvSpPr>
      <xdr:spPr>
        <a:xfrm>
          <a:off x="20199427" y="65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120413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60AADB02-6933-4C31-AAC3-8E6AB36D8818}"/>
            </a:ext>
          </a:extLst>
        </xdr:cNvPr>
        <xdr:cNvSpPr txBox="1"/>
      </xdr:nvSpPr>
      <xdr:spPr>
        <a:xfrm>
          <a:off x="19310427" y="663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6E6FB63A-045E-41A0-AB00-D6EB1BBA658F}"/>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13225</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DF5BFA7A-28D2-423B-BE6B-CE1DA4082D2D}"/>
            </a:ext>
          </a:extLst>
        </xdr:cNvPr>
        <xdr:cNvSpPr txBox="1"/>
      </xdr:nvSpPr>
      <xdr:spPr>
        <a:xfrm>
          <a:off x="21075727"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26941</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24DDDA5A-20B2-4274-BB48-A7FB2A1E2505}"/>
            </a:ext>
          </a:extLst>
        </xdr:cNvPr>
        <xdr:cNvSpPr txBox="1"/>
      </xdr:nvSpPr>
      <xdr:spPr>
        <a:xfrm>
          <a:off x="20199427" y="61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45229</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15512827-5130-48EF-B1F3-F8387CED7EF4}"/>
            </a:ext>
          </a:extLst>
        </xdr:cNvPr>
        <xdr:cNvSpPr txBox="1"/>
      </xdr:nvSpPr>
      <xdr:spPr>
        <a:xfrm>
          <a:off x="19310427"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56659</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3C3B18A3-8E3B-4043-AADE-9BF13730DCA5}"/>
            </a:ext>
          </a:extLst>
        </xdr:cNvPr>
        <xdr:cNvSpPr txBox="1"/>
      </xdr:nvSpPr>
      <xdr:spPr>
        <a:xfrm>
          <a:off x="18421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63598B54-A0A2-4C77-8CDB-82B0028C6FB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431D52BF-6F58-414B-94D0-F1DD30D5B9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E7FB28F1-4E31-4401-8DE0-589202AAD0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4A17D805-B249-41DD-9F9E-13552705CB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A5E7EC13-1E9A-4CF3-B79A-E13F5BE504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20C95C39-B4B4-4B89-BB18-125BEB30C9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1791A3E7-C0F7-4A68-BC37-5E69693FAC3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A3867176-1E92-42EA-A052-F962C559B75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875FD145-13F3-453A-86B7-94CDF6F81A3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128BB20E-1FB5-41FA-88C8-B3AF704BF3F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768151DD-070E-4193-B99E-3926F2281DC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73C52DD7-D18B-4DEA-ABA1-B9DBE02AB81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3B2A7A92-7E0E-4C04-8670-641B9B7B2229}"/>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6615E59A-A7E0-49A4-853D-1856E54F03F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8DE23480-481C-495A-B8BF-F30C483921E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10DAFE07-F59F-4C74-95F1-E2D95309F2A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FF4A8BEE-D5CD-4168-8A2C-951E18647BD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1E36C450-1998-441F-A6D5-87906D476A1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E12B4E58-49BE-40D0-B74D-92B79171B7B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5B00A41F-9A31-4B72-A22F-71FE27F24AB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CCCD0B50-2093-400C-9AF5-992CAD2CEFF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79E9961F-89F3-4014-B432-AC890847BAD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0EBC1793-66EE-42DD-B157-2DE7FDF2316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56C644C2-4931-4339-9D91-30669539AB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758578CD-90BB-4466-AB52-F882932803B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3C88F32-BAF8-4660-A6E2-B308DB346BB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30" name="直線コネクタ 529">
          <a:extLst>
            <a:ext uri="{FF2B5EF4-FFF2-40B4-BE49-F238E27FC236}">
              <a16:creationId xmlns:a16="http://schemas.microsoft.com/office/drawing/2014/main" id="{1688F0D4-9CEB-4260-9A1E-99E43D4997F7}"/>
            </a:ext>
          </a:extLst>
        </xdr:cNvPr>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B4A274FD-7DDD-4241-954C-3702AE653A5E}"/>
            </a:ext>
          </a:extLst>
        </xdr:cNvPr>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32" name="直線コネクタ 531">
          <a:extLst>
            <a:ext uri="{FF2B5EF4-FFF2-40B4-BE49-F238E27FC236}">
              <a16:creationId xmlns:a16="http://schemas.microsoft.com/office/drawing/2014/main" id="{E4E06405-05C5-4FA7-BDF0-8CE6D9D09235}"/>
            </a:ext>
          </a:extLst>
        </xdr:cNvPr>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AD9BC4A0-5D32-45C6-BA82-DE38EFF2425F}"/>
            </a:ext>
          </a:extLst>
        </xdr:cNvPr>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34" name="直線コネクタ 533">
          <a:extLst>
            <a:ext uri="{FF2B5EF4-FFF2-40B4-BE49-F238E27FC236}">
              <a16:creationId xmlns:a16="http://schemas.microsoft.com/office/drawing/2014/main" id="{16FFB72D-DF42-4A07-BF90-095E892B2017}"/>
            </a:ext>
          </a:extLst>
        </xdr:cNvPr>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28864</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E9DF680A-DE76-4295-9497-609CB1FA9287}"/>
            </a:ext>
          </a:extLst>
        </xdr:cNvPr>
        <xdr:cNvSpPr txBox="1"/>
      </xdr:nvSpPr>
      <xdr:spPr>
        <a:xfrm>
          <a:off x="16357600" y="1031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36" name="フローチャート: 判断 535">
          <a:extLst>
            <a:ext uri="{FF2B5EF4-FFF2-40B4-BE49-F238E27FC236}">
              <a16:creationId xmlns:a16="http://schemas.microsoft.com/office/drawing/2014/main" id="{FDBD2294-3724-4588-B90D-B77E667C03B2}"/>
            </a:ext>
          </a:extLst>
        </xdr:cNvPr>
        <xdr:cNvSpPr/>
      </xdr:nvSpPr>
      <xdr:spPr>
        <a:xfrm>
          <a:off x="162687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7" name="フローチャート: 判断 536">
          <a:extLst>
            <a:ext uri="{FF2B5EF4-FFF2-40B4-BE49-F238E27FC236}">
              <a16:creationId xmlns:a16="http://schemas.microsoft.com/office/drawing/2014/main" id="{64684612-B5F1-4C9D-8EA4-3FE4E05B05B6}"/>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38" name="フローチャート: 判断 537">
          <a:extLst>
            <a:ext uri="{FF2B5EF4-FFF2-40B4-BE49-F238E27FC236}">
              <a16:creationId xmlns:a16="http://schemas.microsoft.com/office/drawing/2014/main" id="{51253173-929E-4F47-8F90-28FD25F5CA3E}"/>
            </a:ext>
          </a:extLst>
        </xdr:cNvPr>
        <xdr:cNvSpPr/>
      </xdr:nvSpPr>
      <xdr:spPr>
        <a:xfrm>
          <a:off x="14541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39" name="フローチャート: 判断 538">
          <a:extLst>
            <a:ext uri="{FF2B5EF4-FFF2-40B4-BE49-F238E27FC236}">
              <a16:creationId xmlns:a16="http://schemas.microsoft.com/office/drawing/2014/main" id="{CB17FF81-23F6-4176-A285-4AA6550E9D4A}"/>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40" name="フローチャート: 判断 539">
          <a:extLst>
            <a:ext uri="{FF2B5EF4-FFF2-40B4-BE49-F238E27FC236}">
              <a16:creationId xmlns:a16="http://schemas.microsoft.com/office/drawing/2014/main" id="{CDBEB84A-C2DC-477E-92E6-4EE1AAAC287D}"/>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32CA0EB-D908-4E27-BAE0-AD9CD53801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9CC6C13-4395-4122-B4FE-8FBE85D78D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B802898-DF29-4343-94B3-EBD0AE5A640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A7BA99F-6FC1-4B83-A282-F00C1435895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265757A-6D69-43D7-954E-16D8E5A193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117384</xdr:rowOff>
    </xdr:from>
    <xdr:to>
      <xdr:col>85</xdr:col>
      <xdr:colOff>177800</xdr:colOff>
      <xdr:row>60</xdr:row>
      <xdr:rowOff>47534</xdr:rowOff>
    </xdr:to>
    <xdr:sp macro="" textlink="">
      <xdr:nvSpPr>
        <xdr:cNvPr id="546" name="楕円 545">
          <a:extLst>
            <a:ext uri="{FF2B5EF4-FFF2-40B4-BE49-F238E27FC236}">
              <a16:creationId xmlns:a16="http://schemas.microsoft.com/office/drawing/2014/main" id="{B7340614-69A7-44FA-87B9-7C572CFBD099}"/>
            </a:ext>
          </a:extLst>
        </xdr:cNvPr>
        <xdr:cNvSpPr/>
      </xdr:nvSpPr>
      <xdr:spPr>
        <a:xfrm>
          <a:off x="16268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140261</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65D66024-3D9E-4979-A1C5-5BBE4FE877B9}"/>
            </a:ext>
          </a:extLst>
        </xdr:cNvPr>
        <xdr:cNvSpPr txBox="1"/>
      </xdr:nvSpPr>
      <xdr:spPr>
        <a:xfrm>
          <a:off x="16357600" y="1008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102688</xdr:rowOff>
    </xdr:from>
    <xdr:to>
      <xdr:col>81</xdr:col>
      <xdr:colOff>101600</xdr:colOff>
      <xdr:row>59</xdr:row>
      <xdr:rowOff>32838</xdr:rowOff>
    </xdr:to>
    <xdr:sp macro="" textlink="">
      <xdr:nvSpPr>
        <xdr:cNvPr id="548" name="楕円 547">
          <a:extLst>
            <a:ext uri="{FF2B5EF4-FFF2-40B4-BE49-F238E27FC236}">
              <a16:creationId xmlns:a16="http://schemas.microsoft.com/office/drawing/2014/main" id="{F160659B-2613-41E2-A782-0708CF664D93}"/>
            </a:ext>
          </a:extLst>
        </xdr:cNvPr>
        <xdr:cNvSpPr/>
      </xdr:nvSpPr>
      <xdr:spPr>
        <a:xfrm>
          <a:off x="15430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153488</xdr:rowOff>
    </xdr:from>
    <xdr:to>
      <xdr:col>85</xdr:col>
      <xdr:colOff>127000</xdr:colOff>
      <xdr:row>59</xdr:row>
      <xdr:rowOff>168184</xdr:rowOff>
    </xdr:to>
    <xdr:cxnSp macro="">
      <xdr:nvCxnSpPr>
        <xdr:cNvPr id="549" name="直線コネクタ 548">
          <a:extLst>
            <a:ext uri="{FF2B5EF4-FFF2-40B4-BE49-F238E27FC236}">
              <a16:creationId xmlns:a16="http://schemas.microsoft.com/office/drawing/2014/main" id="{080DDB14-E717-4183-BDE2-43520505F0FC}"/>
            </a:ext>
          </a:extLst>
        </xdr:cNvPr>
        <xdr:cNvCxnSpPr/>
      </xdr:nvCxnSpPr>
      <xdr:spPr>
        <a:xfrm>
          <a:off x="15481300" y="10097588"/>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14515</xdr:rowOff>
    </xdr:from>
    <xdr:to>
      <xdr:col>76</xdr:col>
      <xdr:colOff>165100</xdr:colOff>
      <xdr:row>58</xdr:row>
      <xdr:rowOff>116115</xdr:rowOff>
    </xdr:to>
    <xdr:sp macro="" textlink="">
      <xdr:nvSpPr>
        <xdr:cNvPr id="550" name="楕円 549">
          <a:extLst>
            <a:ext uri="{FF2B5EF4-FFF2-40B4-BE49-F238E27FC236}">
              <a16:creationId xmlns:a16="http://schemas.microsoft.com/office/drawing/2014/main" id="{FB091CD3-0CE9-4F66-B99B-DEDEF70CF32C}"/>
            </a:ext>
          </a:extLst>
        </xdr:cNvPr>
        <xdr:cNvSpPr/>
      </xdr:nvSpPr>
      <xdr:spPr>
        <a:xfrm>
          <a:off x="14541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65315</xdr:rowOff>
    </xdr:from>
    <xdr:to>
      <xdr:col>81</xdr:col>
      <xdr:colOff>50800</xdr:colOff>
      <xdr:row>58</xdr:row>
      <xdr:rowOff>153488</xdr:rowOff>
    </xdr:to>
    <xdr:cxnSp macro="">
      <xdr:nvCxnSpPr>
        <xdr:cNvPr id="551" name="直線コネクタ 550">
          <a:extLst>
            <a:ext uri="{FF2B5EF4-FFF2-40B4-BE49-F238E27FC236}">
              <a16:creationId xmlns:a16="http://schemas.microsoft.com/office/drawing/2014/main" id="{B9B42C34-2675-4169-A1CB-EA987B15CA07}"/>
            </a:ext>
          </a:extLst>
        </xdr:cNvPr>
        <xdr:cNvCxnSpPr/>
      </xdr:nvCxnSpPr>
      <xdr:spPr>
        <a:xfrm>
          <a:off x="14592300" y="10009415"/>
          <a:ext cx="8890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87993</xdr:rowOff>
    </xdr:from>
    <xdr:to>
      <xdr:col>72</xdr:col>
      <xdr:colOff>38100</xdr:colOff>
      <xdr:row>58</xdr:row>
      <xdr:rowOff>18143</xdr:rowOff>
    </xdr:to>
    <xdr:sp macro="" textlink="">
      <xdr:nvSpPr>
        <xdr:cNvPr id="552" name="楕円 551">
          <a:extLst>
            <a:ext uri="{FF2B5EF4-FFF2-40B4-BE49-F238E27FC236}">
              <a16:creationId xmlns:a16="http://schemas.microsoft.com/office/drawing/2014/main" id="{21037EC3-9387-45F5-8391-AC4F8E8805F8}"/>
            </a:ext>
          </a:extLst>
        </xdr:cNvPr>
        <xdr:cNvSpPr/>
      </xdr:nvSpPr>
      <xdr:spPr>
        <a:xfrm>
          <a:off x="13652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138793</xdr:rowOff>
    </xdr:from>
    <xdr:to>
      <xdr:col>76</xdr:col>
      <xdr:colOff>114300</xdr:colOff>
      <xdr:row>58</xdr:row>
      <xdr:rowOff>65315</xdr:rowOff>
    </xdr:to>
    <xdr:cxnSp macro="">
      <xdr:nvCxnSpPr>
        <xdr:cNvPr id="553" name="直線コネクタ 552">
          <a:extLst>
            <a:ext uri="{FF2B5EF4-FFF2-40B4-BE49-F238E27FC236}">
              <a16:creationId xmlns:a16="http://schemas.microsoft.com/office/drawing/2014/main" id="{72EE29E0-43E2-4AE2-8B7C-D14E6E279E20}"/>
            </a:ext>
          </a:extLst>
        </xdr:cNvPr>
        <xdr:cNvCxnSpPr/>
      </xdr:nvCxnSpPr>
      <xdr:spPr>
        <a:xfrm>
          <a:off x="13703300" y="9911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22678</xdr:rowOff>
    </xdr:from>
    <xdr:to>
      <xdr:col>67</xdr:col>
      <xdr:colOff>101600</xdr:colOff>
      <xdr:row>57</xdr:row>
      <xdr:rowOff>124278</xdr:rowOff>
    </xdr:to>
    <xdr:sp macro="" textlink="">
      <xdr:nvSpPr>
        <xdr:cNvPr id="554" name="楕円 553">
          <a:extLst>
            <a:ext uri="{FF2B5EF4-FFF2-40B4-BE49-F238E27FC236}">
              <a16:creationId xmlns:a16="http://schemas.microsoft.com/office/drawing/2014/main" id="{45E76C5B-25EB-4CE3-9E3A-0625FC178135}"/>
            </a:ext>
          </a:extLst>
        </xdr:cNvPr>
        <xdr:cNvSpPr/>
      </xdr:nvSpPr>
      <xdr:spPr>
        <a:xfrm>
          <a:off x="12763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73478</xdr:rowOff>
    </xdr:from>
    <xdr:to>
      <xdr:col>71</xdr:col>
      <xdr:colOff>177800</xdr:colOff>
      <xdr:row>57</xdr:row>
      <xdr:rowOff>138793</xdr:rowOff>
    </xdr:to>
    <xdr:cxnSp macro="">
      <xdr:nvCxnSpPr>
        <xdr:cNvPr id="555" name="直線コネクタ 554">
          <a:extLst>
            <a:ext uri="{FF2B5EF4-FFF2-40B4-BE49-F238E27FC236}">
              <a16:creationId xmlns:a16="http://schemas.microsoft.com/office/drawing/2014/main" id="{F9FEB541-3C70-4244-8C27-7F2445DE2090}"/>
            </a:ext>
          </a:extLst>
        </xdr:cNvPr>
        <xdr:cNvCxnSpPr/>
      </xdr:nvCxnSpPr>
      <xdr:spPr>
        <a:xfrm>
          <a:off x="12814300" y="9846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56" name="n_1aveValue【学校施設】&#10;有形固定資産減価償却率">
          <a:extLst>
            <a:ext uri="{FF2B5EF4-FFF2-40B4-BE49-F238E27FC236}">
              <a16:creationId xmlns:a16="http://schemas.microsoft.com/office/drawing/2014/main" id="{58E8E984-6EC2-447E-9CAE-33DF271D9DA9}"/>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557" name="n_2aveValue【学校施設】&#10;有形固定資産減価償却率">
          <a:extLst>
            <a:ext uri="{FF2B5EF4-FFF2-40B4-BE49-F238E27FC236}">
              <a16:creationId xmlns:a16="http://schemas.microsoft.com/office/drawing/2014/main" id="{81E3F5EB-9058-40D8-903B-3CE5562D0AE6}"/>
            </a:ext>
          </a:extLst>
        </xdr:cNvPr>
        <xdr:cNvSpPr txBox="1"/>
      </xdr:nvSpPr>
      <xdr:spPr>
        <a:xfrm>
          <a:off x="14389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58" name="n_3aveValue【学校施設】&#10;有形固定資産減価償却率">
          <a:extLst>
            <a:ext uri="{FF2B5EF4-FFF2-40B4-BE49-F238E27FC236}">
              <a16:creationId xmlns:a16="http://schemas.microsoft.com/office/drawing/2014/main" id="{926D3F6C-7360-49D7-B7A0-3753E2C4D2F8}"/>
            </a:ext>
          </a:extLst>
        </xdr:cNvPr>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59" name="n_4aveValue【学校施設】&#10;有形固定資産減価償却率">
          <a:extLst>
            <a:ext uri="{FF2B5EF4-FFF2-40B4-BE49-F238E27FC236}">
              <a16:creationId xmlns:a16="http://schemas.microsoft.com/office/drawing/2014/main" id="{8FB73498-DE1C-4F96-800E-A30EA5EBCD71}"/>
            </a:ext>
          </a:extLst>
        </xdr:cNvPr>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49365</xdr:rowOff>
    </xdr:from>
    <xdr:ext cx="405111" cy="259045"/>
    <xdr:sp macro="" textlink="">
      <xdr:nvSpPr>
        <xdr:cNvPr id="560" name="n_1mainValue【学校施設】&#10;有形固定資産減価償却率">
          <a:extLst>
            <a:ext uri="{FF2B5EF4-FFF2-40B4-BE49-F238E27FC236}">
              <a16:creationId xmlns:a16="http://schemas.microsoft.com/office/drawing/2014/main" id="{0A548945-B252-4A58-ABD9-6F5D9D985317}"/>
            </a:ext>
          </a:extLst>
        </xdr:cNvPr>
        <xdr:cNvSpPr txBox="1"/>
      </xdr:nvSpPr>
      <xdr:spPr>
        <a:xfrm>
          <a:off x="152660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132642</xdr:rowOff>
    </xdr:from>
    <xdr:ext cx="405111" cy="259045"/>
    <xdr:sp macro="" textlink="">
      <xdr:nvSpPr>
        <xdr:cNvPr id="561" name="n_2mainValue【学校施設】&#10;有形固定資産減価償却率">
          <a:extLst>
            <a:ext uri="{FF2B5EF4-FFF2-40B4-BE49-F238E27FC236}">
              <a16:creationId xmlns:a16="http://schemas.microsoft.com/office/drawing/2014/main" id="{A915459B-5F17-41A7-A173-BEFD5A635C58}"/>
            </a:ext>
          </a:extLst>
        </xdr:cNvPr>
        <xdr:cNvSpPr txBox="1"/>
      </xdr:nvSpPr>
      <xdr:spPr>
        <a:xfrm>
          <a:off x="14389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34670</xdr:rowOff>
    </xdr:from>
    <xdr:ext cx="405111" cy="259045"/>
    <xdr:sp macro="" textlink="">
      <xdr:nvSpPr>
        <xdr:cNvPr id="562" name="n_3mainValue【学校施設】&#10;有形固定資産減価償却率">
          <a:extLst>
            <a:ext uri="{FF2B5EF4-FFF2-40B4-BE49-F238E27FC236}">
              <a16:creationId xmlns:a16="http://schemas.microsoft.com/office/drawing/2014/main" id="{91D0458E-4F24-47D1-BADF-A90FD2A9E149}"/>
            </a:ext>
          </a:extLst>
        </xdr:cNvPr>
        <xdr:cNvSpPr txBox="1"/>
      </xdr:nvSpPr>
      <xdr:spPr>
        <a:xfrm>
          <a:off x="135007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140805</xdr:rowOff>
    </xdr:from>
    <xdr:ext cx="405111" cy="259045"/>
    <xdr:sp macro="" textlink="">
      <xdr:nvSpPr>
        <xdr:cNvPr id="563" name="n_4mainValue【学校施設】&#10;有形固定資産減価償却率">
          <a:extLst>
            <a:ext uri="{FF2B5EF4-FFF2-40B4-BE49-F238E27FC236}">
              <a16:creationId xmlns:a16="http://schemas.microsoft.com/office/drawing/2014/main" id="{3DC0E6BA-70A0-4DAF-9A6A-5B590E8F3F92}"/>
            </a:ext>
          </a:extLst>
        </xdr:cNvPr>
        <xdr:cNvSpPr txBox="1"/>
      </xdr:nvSpPr>
      <xdr:spPr>
        <a:xfrm>
          <a:off x="12611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B0AFEE9F-FB38-4227-A5C7-CE5836A404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B4206F5D-2706-400D-A087-0A617E0C19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1A2B25A9-BA5C-4D80-A3D0-C360FB63610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B3E5B8B8-CB6B-49CA-8D8B-B6532BF71B0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7D3AD35C-26A1-42E8-9011-8A19C2A350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3132599E-8728-44ED-9825-9DBB6CE7106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FD883DF8-4B33-4F25-A00F-809EF325640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CAF67A8F-FE60-4699-9F0A-2D5E2CF1F3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2B1A4F24-D495-4DB3-8EF5-3A44AA1455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23FA2B73-A1C8-402A-9AEB-FB5E5D3E38F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E9333E70-BA4C-473B-A1B0-A7EFF950C31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BFAB6ADF-9683-49EB-800E-CF6849EB508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2B8AA235-FE79-404D-B574-401D1851483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1088E110-48A0-4F97-B553-238B477BBA8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702B2D8B-8D43-407E-B0C6-16EBC01D956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BFE8F577-9469-4D69-BA87-2E5BA00360B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B2B8961F-B8E2-49E8-9C7D-26442E3F36D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C6769600-B93E-4862-BFAF-7A2AB20FEB5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51D6AA95-E10E-4863-9683-A66921CFD6A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B157E41-6D1B-448C-8401-B1FF6F79540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547064D0-C6D8-4FCA-9F63-F364CF65B3B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A438D071-7D0E-455F-85EC-D28A5C63A59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FA9CCFE2-592A-4A93-B608-DBE1EAD25E7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9F9D1947-1628-43A3-9EB4-E64E64118C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88" name="直線コネクタ 587">
          <a:extLst>
            <a:ext uri="{FF2B5EF4-FFF2-40B4-BE49-F238E27FC236}">
              <a16:creationId xmlns:a16="http://schemas.microsoft.com/office/drawing/2014/main" id="{E995B605-CBF8-4713-B21F-2E8A94A50595}"/>
            </a:ext>
          </a:extLst>
        </xdr:cNvPr>
        <xdr:cNvCxnSpPr/>
      </xdr:nvCxnSpPr>
      <xdr:spPr>
        <a:xfrm flipV="1">
          <a:off x="22160864" y="9773793"/>
          <a:ext cx="0" cy="112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89" name="【学校施設】&#10;一人当たり面積最小値テキスト">
          <a:extLst>
            <a:ext uri="{FF2B5EF4-FFF2-40B4-BE49-F238E27FC236}">
              <a16:creationId xmlns:a16="http://schemas.microsoft.com/office/drawing/2014/main" id="{877FF35F-F031-4C16-BC52-DE01623C2FA9}"/>
            </a:ext>
          </a:extLst>
        </xdr:cNvPr>
        <xdr:cNvSpPr txBox="1"/>
      </xdr:nvSpPr>
      <xdr:spPr>
        <a:xfrm>
          <a:off x="22199600" y="109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90" name="直線コネクタ 589">
          <a:extLst>
            <a:ext uri="{FF2B5EF4-FFF2-40B4-BE49-F238E27FC236}">
              <a16:creationId xmlns:a16="http://schemas.microsoft.com/office/drawing/2014/main" id="{F13B0F76-ED66-43C6-8F5F-E9BD45020F9C}"/>
            </a:ext>
          </a:extLst>
        </xdr:cNvPr>
        <xdr:cNvCxnSpPr/>
      </xdr:nvCxnSpPr>
      <xdr:spPr>
        <a:xfrm>
          <a:off x="22072600" y="1089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91" name="【学校施設】&#10;一人当たり面積最大値テキスト">
          <a:extLst>
            <a:ext uri="{FF2B5EF4-FFF2-40B4-BE49-F238E27FC236}">
              <a16:creationId xmlns:a16="http://schemas.microsoft.com/office/drawing/2014/main" id="{C64E58EE-25F0-4655-AE63-C7A19E4D1060}"/>
            </a:ext>
          </a:extLst>
        </xdr:cNvPr>
        <xdr:cNvSpPr txBox="1"/>
      </xdr:nvSpPr>
      <xdr:spPr>
        <a:xfrm>
          <a:off x="22199600" y="954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92" name="直線コネクタ 591">
          <a:extLst>
            <a:ext uri="{FF2B5EF4-FFF2-40B4-BE49-F238E27FC236}">
              <a16:creationId xmlns:a16="http://schemas.microsoft.com/office/drawing/2014/main" id="{5E94FF3A-BA40-4B60-8EF4-A80320D195E2}"/>
            </a:ext>
          </a:extLst>
        </xdr:cNvPr>
        <xdr:cNvCxnSpPr/>
      </xdr:nvCxnSpPr>
      <xdr:spPr>
        <a:xfrm>
          <a:off x="22072600" y="977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103268</xdr:rowOff>
    </xdr:from>
    <xdr:ext cx="469744" cy="259045"/>
    <xdr:sp macro="" textlink="">
      <xdr:nvSpPr>
        <xdr:cNvPr id="593" name="【学校施設】&#10;一人当たり面積平均値テキスト">
          <a:extLst>
            <a:ext uri="{FF2B5EF4-FFF2-40B4-BE49-F238E27FC236}">
              <a16:creationId xmlns:a16="http://schemas.microsoft.com/office/drawing/2014/main" id="{019872C5-E396-4197-A488-890873CEA2AC}"/>
            </a:ext>
          </a:extLst>
        </xdr:cNvPr>
        <xdr:cNvSpPr txBox="1"/>
      </xdr:nvSpPr>
      <xdr:spPr>
        <a:xfrm>
          <a:off x="22199600" y="10561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4" name="フローチャート: 判断 593">
          <a:extLst>
            <a:ext uri="{FF2B5EF4-FFF2-40B4-BE49-F238E27FC236}">
              <a16:creationId xmlns:a16="http://schemas.microsoft.com/office/drawing/2014/main" id="{1809FCED-0E1B-4F80-8AE1-7E1166DF4F9A}"/>
            </a:ext>
          </a:extLst>
        </xdr:cNvPr>
        <xdr:cNvSpPr/>
      </xdr:nvSpPr>
      <xdr:spPr>
        <a:xfrm>
          <a:off x="221107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95" name="フローチャート: 判断 594">
          <a:extLst>
            <a:ext uri="{FF2B5EF4-FFF2-40B4-BE49-F238E27FC236}">
              <a16:creationId xmlns:a16="http://schemas.microsoft.com/office/drawing/2014/main" id="{1B48044B-3772-433B-BDDA-C5CD70A3922D}"/>
            </a:ext>
          </a:extLst>
        </xdr:cNvPr>
        <xdr:cNvSpPr/>
      </xdr:nvSpPr>
      <xdr:spPr>
        <a:xfrm>
          <a:off x="212725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96" name="フローチャート: 判断 595">
          <a:extLst>
            <a:ext uri="{FF2B5EF4-FFF2-40B4-BE49-F238E27FC236}">
              <a16:creationId xmlns:a16="http://schemas.microsoft.com/office/drawing/2014/main" id="{0739D06D-68F5-4708-941D-DBAD343BD6C3}"/>
            </a:ext>
          </a:extLst>
        </xdr:cNvPr>
        <xdr:cNvSpPr/>
      </xdr:nvSpPr>
      <xdr:spPr>
        <a:xfrm>
          <a:off x="20383500" y="1061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97" name="フローチャート: 判断 596">
          <a:extLst>
            <a:ext uri="{FF2B5EF4-FFF2-40B4-BE49-F238E27FC236}">
              <a16:creationId xmlns:a16="http://schemas.microsoft.com/office/drawing/2014/main" id="{A9105027-D7D0-447A-9790-9CBA486F9EFE}"/>
            </a:ext>
          </a:extLst>
        </xdr:cNvPr>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103505</xdr:rowOff>
    </xdr:from>
    <xdr:to>
      <xdr:col>98</xdr:col>
      <xdr:colOff>38100</xdr:colOff>
      <xdr:row>63</xdr:row>
      <xdr:rowOff>33655</xdr:rowOff>
    </xdr:to>
    <xdr:sp macro="" textlink="">
      <xdr:nvSpPr>
        <xdr:cNvPr id="598" name="フローチャート: 判断 597">
          <a:extLst>
            <a:ext uri="{FF2B5EF4-FFF2-40B4-BE49-F238E27FC236}">
              <a16:creationId xmlns:a16="http://schemas.microsoft.com/office/drawing/2014/main" id="{5A0AEDE5-4B16-403E-BD54-26DEA7391D0E}"/>
            </a:ext>
          </a:extLst>
        </xdr:cNvPr>
        <xdr:cNvSpPr/>
      </xdr:nvSpPr>
      <xdr:spPr>
        <a:xfrm>
          <a:off x="18605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3AA5B67-A0A8-42AD-BB74-3DE0DA6575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BF8522A-1DF8-4211-9E59-BBF79FCABD1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0A9E70F-B8E8-4263-A977-6B4206DB489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1DE5234-8BAB-4FEF-BAF7-C4D07E06AC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7242C0C-1022-4EBF-A468-0A28C88159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23495</xdr:rowOff>
    </xdr:from>
    <xdr:to>
      <xdr:col>116</xdr:col>
      <xdr:colOff>114300</xdr:colOff>
      <xdr:row>60</xdr:row>
      <xdr:rowOff>125095</xdr:rowOff>
    </xdr:to>
    <xdr:sp macro="" textlink="">
      <xdr:nvSpPr>
        <xdr:cNvPr id="604" name="楕円 603">
          <a:extLst>
            <a:ext uri="{FF2B5EF4-FFF2-40B4-BE49-F238E27FC236}">
              <a16:creationId xmlns:a16="http://schemas.microsoft.com/office/drawing/2014/main" id="{E159E44E-A9CA-4C12-92B7-31BD9ED6959D}"/>
            </a:ext>
          </a:extLst>
        </xdr:cNvPr>
        <xdr:cNvSpPr/>
      </xdr:nvSpPr>
      <xdr:spPr>
        <a:xfrm>
          <a:off x="22110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46372</xdr:rowOff>
    </xdr:from>
    <xdr:ext cx="469744" cy="259045"/>
    <xdr:sp macro="" textlink="">
      <xdr:nvSpPr>
        <xdr:cNvPr id="605" name="【学校施設】&#10;一人当たり面積該当値テキスト">
          <a:extLst>
            <a:ext uri="{FF2B5EF4-FFF2-40B4-BE49-F238E27FC236}">
              <a16:creationId xmlns:a16="http://schemas.microsoft.com/office/drawing/2014/main" id="{FFD693E2-EB2D-496A-83DA-5C0A2E55888B}"/>
            </a:ext>
          </a:extLst>
        </xdr:cNvPr>
        <xdr:cNvSpPr txBox="1"/>
      </xdr:nvSpPr>
      <xdr:spPr>
        <a:xfrm>
          <a:off x="22199600" y="1016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49403</xdr:rowOff>
    </xdr:from>
    <xdr:to>
      <xdr:col>112</xdr:col>
      <xdr:colOff>38100</xdr:colOff>
      <xdr:row>60</xdr:row>
      <xdr:rowOff>151003</xdr:rowOff>
    </xdr:to>
    <xdr:sp macro="" textlink="">
      <xdr:nvSpPr>
        <xdr:cNvPr id="606" name="楕円 605">
          <a:extLst>
            <a:ext uri="{FF2B5EF4-FFF2-40B4-BE49-F238E27FC236}">
              <a16:creationId xmlns:a16="http://schemas.microsoft.com/office/drawing/2014/main" id="{49130803-39B1-4193-B9CF-782A54FDB9DD}"/>
            </a:ext>
          </a:extLst>
        </xdr:cNvPr>
        <xdr:cNvSpPr/>
      </xdr:nvSpPr>
      <xdr:spPr>
        <a:xfrm>
          <a:off x="212725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74295</xdr:rowOff>
    </xdr:from>
    <xdr:to>
      <xdr:col>116</xdr:col>
      <xdr:colOff>63500</xdr:colOff>
      <xdr:row>60</xdr:row>
      <xdr:rowOff>100203</xdr:rowOff>
    </xdr:to>
    <xdr:cxnSp macro="">
      <xdr:nvCxnSpPr>
        <xdr:cNvPr id="607" name="直線コネクタ 606">
          <a:extLst>
            <a:ext uri="{FF2B5EF4-FFF2-40B4-BE49-F238E27FC236}">
              <a16:creationId xmlns:a16="http://schemas.microsoft.com/office/drawing/2014/main" id="{703EBAF8-A1A0-4455-8272-2DE77B571B3A}"/>
            </a:ext>
          </a:extLst>
        </xdr:cNvPr>
        <xdr:cNvCxnSpPr/>
      </xdr:nvCxnSpPr>
      <xdr:spPr>
        <a:xfrm flipV="1">
          <a:off x="21323300" y="10361295"/>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71120</xdr:rowOff>
    </xdr:from>
    <xdr:to>
      <xdr:col>107</xdr:col>
      <xdr:colOff>101600</xdr:colOff>
      <xdr:row>61</xdr:row>
      <xdr:rowOff>1270</xdr:rowOff>
    </xdr:to>
    <xdr:sp macro="" textlink="">
      <xdr:nvSpPr>
        <xdr:cNvPr id="608" name="楕円 607">
          <a:extLst>
            <a:ext uri="{FF2B5EF4-FFF2-40B4-BE49-F238E27FC236}">
              <a16:creationId xmlns:a16="http://schemas.microsoft.com/office/drawing/2014/main" id="{779024A4-C395-4B50-A7CE-3488F9885954}"/>
            </a:ext>
          </a:extLst>
        </xdr:cNvPr>
        <xdr:cNvSpPr/>
      </xdr:nvSpPr>
      <xdr:spPr>
        <a:xfrm>
          <a:off x="20383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100203</xdr:rowOff>
    </xdr:from>
    <xdr:to>
      <xdr:col>111</xdr:col>
      <xdr:colOff>177800</xdr:colOff>
      <xdr:row>60</xdr:row>
      <xdr:rowOff>121920</xdr:rowOff>
    </xdr:to>
    <xdr:cxnSp macro="">
      <xdr:nvCxnSpPr>
        <xdr:cNvPr id="609" name="直線コネクタ 608">
          <a:extLst>
            <a:ext uri="{FF2B5EF4-FFF2-40B4-BE49-F238E27FC236}">
              <a16:creationId xmlns:a16="http://schemas.microsoft.com/office/drawing/2014/main" id="{AD9FD419-A0FA-4951-B02E-595B875F5884}"/>
            </a:ext>
          </a:extLst>
        </xdr:cNvPr>
        <xdr:cNvCxnSpPr/>
      </xdr:nvCxnSpPr>
      <xdr:spPr>
        <a:xfrm flipV="1">
          <a:off x="20434300" y="1038720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96266</xdr:rowOff>
    </xdr:from>
    <xdr:to>
      <xdr:col>102</xdr:col>
      <xdr:colOff>165100</xdr:colOff>
      <xdr:row>61</xdr:row>
      <xdr:rowOff>26416</xdr:rowOff>
    </xdr:to>
    <xdr:sp macro="" textlink="">
      <xdr:nvSpPr>
        <xdr:cNvPr id="610" name="楕円 609">
          <a:extLst>
            <a:ext uri="{FF2B5EF4-FFF2-40B4-BE49-F238E27FC236}">
              <a16:creationId xmlns:a16="http://schemas.microsoft.com/office/drawing/2014/main" id="{49D3C162-6B8D-4E3C-8D38-48F10A1A4AAB}"/>
            </a:ext>
          </a:extLst>
        </xdr:cNvPr>
        <xdr:cNvSpPr/>
      </xdr:nvSpPr>
      <xdr:spPr>
        <a:xfrm>
          <a:off x="19494500" y="103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121920</xdr:rowOff>
    </xdr:from>
    <xdr:to>
      <xdr:col>107</xdr:col>
      <xdr:colOff>50800</xdr:colOff>
      <xdr:row>60</xdr:row>
      <xdr:rowOff>147066</xdr:rowOff>
    </xdr:to>
    <xdr:cxnSp macro="">
      <xdr:nvCxnSpPr>
        <xdr:cNvPr id="611" name="直線コネクタ 610">
          <a:extLst>
            <a:ext uri="{FF2B5EF4-FFF2-40B4-BE49-F238E27FC236}">
              <a16:creationId xmlns:a16="http://schemas.microsoft.com/office/drawing/2014/main" id="{12157A06-B317-41CC-8959-CB12AA5B825E}"/>
            </a:ext>
          </a:extLst>
        </xdr:cNvPr>
        <xdr:cNvCxnSpPr/>
      </xdr:nvCxnSpPr>
      <xdr:spPr>
        <a:xfrm flipV="1">
          <a:off x="19545300" y="1040892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115697</xdr:rowOff>
    </xdr:from>
    <xdr:to>
      <xdr:col>98</xdr:col>
      <xdr:colOff>38100</xdr:colOff>
      <xdr:row>61</xdr:row>
      <xdr:rowOff>45847</xdr:rowOff>
    </xdr:to>
    <xdr:sp macro="" textlink="">
      <xdr:nvSpPr>
        <xdr:cNvPr id="612" name="楕円 611">
          <a:extLst>
            <a:ext uri="{FF2B5EF4-FFF2-40B4-BE49-F238E27FC236}">
              <a16:creationId xmlns:a16="http://schemas.microsoft.com/office/drawing/2014/main" id="{92173E1E-DB61-4A88-BBED-003789EAE72E}"/>
            </a:ext>
          </a:extLst>
        </xdr:cNvPr>
        <xdr:cNvSpPr/>
      </xdr:nvSpPr>
      <xdr:spPr>
        <a:xfrm>
          <a:off x="18605500" y="104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147066</xdr:rowOff>
    </xdr:from>
    <xdr:to>
      <xdr:col>102</xdr:col>
      <xdr:colOff>114300</xdr:colOff>
      <xdr:row>60</xdr:row>
      <xdr:rowOff>166497</xdr:rowOff>
    </xdr:to>
    <xdr:cxnSp macro="">
      <xdr:nvCxnSpPr>
        <xdr:cNvPr id="613" name="直線コネクタ 612">
          <a:extLst>
            <a:ext uri="{FF2B5EF4-FFF2-40B4-BE49-F238E27FC236}">
              <a16:creationId xmlns:a16="http://schemas.microsoft.com/office/drawing/2014/main" id="{920E5854-DFD8-4F0C-8FA9-77F57CBB1244}"/>
            </a:ext>
          </a:extLst>
        </xdr:cNvPr>
        <xdr:cNvCxnSpPr/>
      </xdr:nvCxnSpPr>
      <xdr:spPr>
        <a:xfrm flipV="1">
          <a:off x="18656300" y="10434066"/>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65549</xdr:rowOff>
    </xdr:from>
    <xdr:ext cx="469744" cy="259045"/>
    <xdr:sp macro="" textlink="">
      <xdr:nvSpPr>
        <xdr:cNvPr id="614" name="n_1aveValue【学校施設】&#10;一人当たり面積">
          <a:extLst>
            <a:ext uri="{FF2B5EF4-FFF2-40B4-BE49-F238E27FC236}">
              <a16:creationId xmlns:a16="http://schemas.microsoft.com/office/drawing/2014/main" id="{9F94390C-19B0-42A5-9B67-B405B2617B7D}"/>
            </a:ext>
          </a:extLst>
        </xdr:cNvPr>
        <xdr:cNvSpPr txBox="1"/>
      </xdr:nvSpPr>
      <xdr:spPr>
        <a:xfrm>
          <a:off x="21075727" y="1069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80408</xdr:rowOff>
    </xdr:from>
    <xdr:ext cx="469744" cy="259045"/>
    <xdr:sp macro="" textlink="">
      <xdr:nvSpPr>
        <xdr:cNvPr id="615" name="n_2aveValue【学校施設】&#10;一人当たり面積">
          <a:extLst>
            <a:ext uri="{FF2B5EF4-FFF2-40B4-BE49-F238E27FC236}">
              <a16:creationId xmlns:a16="http://schemas.microsoft.com/office/drawing/2014/main" id="{ACB59BE7-0D82-415A-AA3F-309E4C9966A5}"/>
            </a:ext>
          </a:extLst>
        </xdr:cNvPr>
        <xdr:cNvSpPr txBox="1"/>
      </xdr:nvSpPr>
      <xdr:spPr>
        <a:xfrm>
          <a:off x="20199427" y="1071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616" name="n_3aveValue【学校施設】&#10;一人当たり面積">
          <a:extLst>
            <a:ext uri="{FF2B5EF4-FFF2-40B4-BE49-F238E27FC236}">
              <a16:creationId xmlns:a16="http://schemas.microsoft.com/office/drawing/2014/main" id="{D578F528-D4BC-4D13-872B-44D4008DD3B8}"/>
            </a:ext>
          </a:extLst>
        </xdr:cNvPr>
        <xdr:cNvSpPr txBox="1"/>
      </xdr:nvSpPr>
      <xdr:spPr>
        <a:xfrm>
          <a:off x="193104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24782</xdr:rowOff>
    </xdr:from>
    <xdr:ext cx="469744" cy="259045"/>
    <xdr:sp macro="" textlink="">
      <xdr:nvSpPr>
        <xdr:cNvPr id="617" name="n_4aveValue【学校施設】&#10;一人当たり面積">
          <a:extLst>
            <a:ext uri="{FF2B5EF4-FFF2-40B4-BE49-F238E27FC236}">
              <a16:creationId xmlns:a16="http://schemas.microsoft.com/office/drawing/2014/main" id="{DEF66993-3060-4B7A-8CA1-25E4D0C540C0}"/>
            </a:ext>
          </a:extLst>
        </xdr:cNvPr>
        <xdr:cNvSpPr txBox="1"/>
      </xdr:nvSpPr>
      <xdr:spPr>
        <a:xfrm>
          <a:off x="18421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167530</xdr:rowOff>
    </xdr:from>
    <xdr:ext cx="469744" cy="259045"/>
    <xdr:sp macro="" textlink="">
      <xdr:nvSpPr>
        <xdr:cNvPr id="618" name="n_1mainValue【学校施設】&#10;一人当たり面積">
          <a:extLst>
            <a:ext uri="{FF2B5EF4-FFF2-40B4-BE49-F238E27FC236}">
              <a16:creationId xmlns:a16="http://schemas.microsoft.com/office/drawing/2014/main" id="{7DB690D0-073B-4EE1-A715-240B52DE8A58}"/>
            </a:ext>
          </a:extLst>
        </xdr:cNvPr>
        <xdr:cNvSpPr txBox="1"/>
      </xdr:nvSpPr>
      <xdr:spPr>
        <a:xfrm>
          <a:off x="21075727" y="1011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17797</xdr:rowOff>
    </xdr:from>
    <xdr:ext cx="469744" cy="259045"/>
    <xdr:sp macro="" textlink="">
      <xdr:nvSpPr>
        <xdr:cNvPr id="619" name="n_2mainValue【学校施設】&#10;一人当たり面積">
          <a:extLst>
            <a:ext uri="{FF2B5EF4-FFF2-40B4-BE49-F238E27FC236}">
              <a16:creationId xmlns:a16="http://schemas.microsoft.com/office/drawing/2014/main" id="{2977D6CE-FE33-4330-B6AA-4C45F5F4FB51}"/>
            </a:ext>
          </a:extLst>
        </xdr:cNvPr>
        <xdr:cNvSpPr txBox="1"/>
      </xdr:nvSpPr>
      <xdr:spPr>
        <a:xfrm>
          <a:off x="20199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42943</xdr:rowOff>
    </xdr:from>
    <xdr:ext cx="469744" cy="259045"/>
    <xdr:sp macro="" textlink="">
      <xdr:nvSpPr>
        <xdr:cNvPr id="620" name="n_3mainValue【学校施設】&#10;一人当たり面積">
          <a:extLst>
            <a:ext uri="{FF2B5EF4-FFF2-40B4-BE49-F238E27FC236}">
              <a16:creationId xmlns:a16="http://schemas.microsoft.com/office/drawing/2014/main" id="{C13096F4-9851-4047-9A18-A52910A4C711}"/>
            </a:ext>
          </a:extLst>
        </xdr:cNvPr>
        <xdr:cNvSpPr txBox="1"/>
      </xdr:nvSpPr>
      <xdr:spPr>
        <a:xfrm>
          <a:off x="19310427" y="101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62374</xdr:rowOff>
    </xdr:from>
    <xdr:ext cx="469744" cy="259045"/>
    <xdr:sp macro="" textlink="">
      <xdr:nvSpPr>
        <xdr:cNvPr id="621" name="n_4mainValue【学校施設】&#10;一人当たり面積">
          <a:extLst>
            <a:ext uri="{FF2B5EF4-FFF2-40B4-BE49-F238E27FC236}">
              <a16:creationId xmlns:a16="http://schemas.microsoft.com/office/drawing/2014/main" id="{E5E7AA57-34CE-49D0-B31B-ECEBA6D8EA4C}"/>
            </a:ext>
          </a:extLst>
        </xdr:cNvPr>
        <xdr:cNvSpPr txBox="1"/>
      </xdr:nvSpPr>
      <xdr:spPr>
        <a:xfrm>
          <a:off x="18421427" y="1017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92DF89E9-A643-4BA2-BED7-63A3D057B6A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55A892D-6E2D-458C-9112-EA99F5677A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E7021B34-293D-40C5-AED9-9F4E791AE12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3DC125D9-661D-4673-A971-15F3131D244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C49CA263-1ACD-42AF-AFB9-8F0A18B05C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645C4B5C-4426-4622-9B8C-08F030D7D03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4EA3FC72-DD98-4FBC-854E-0B08DF4ADC2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54B8657F-B763-43BF-9CFC-ECF9FDBB430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B27C954B-81C6-4325-BE5B-3D3948F0788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0292256A-121D-46BE-A68F-77F8D1B369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42492246-B9DD-4F67-8580-8B740704A1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FC365054-8784-4A00-A94C-761553CFE24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A85B9F2F-B6A8-4FA3-A774-DBF872140B0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9C99CFA4-7579-440B-B48E-F30480BF9F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1E6D739D-E914-4F6B-98A5-34445CDC985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4486388B-E1B4-49C5-8754-A6943B8B937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E4BB46FC-41B9-405C-AA9A-36D2C5143B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25C25A80-83F5-49AA-A15F-B5D51219A59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96107448-4404-4962-96F1-E709B51356D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CC9A667E-6D89-4B63-959D-F7104B5E1F3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F92688B2-9FC0-4B58-9B1C-B83E407FA8B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B483A960-8F2F-4673-8BD6-91E6E765796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680CF444-D530-4697-9085-DEAC60A07A4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425EAAB7-6164-4768-BC1C-37B06E42C63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AF926D4F-3702-4C1D-9AB6-C0310031334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EB13098B-B159-4251-B44F-91C9B6F9440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3537A044-8066-4BA9-9D4B-B07FE8FF768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7A42F66A-B368-4FB3-9CC3-9E52D041809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C0919919-2AF3-4E1B-BDEF-B2F7DFCC63E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A638E336-7C30-4CF8-B32D-A4927681B7D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400CF2B7-A158-44B0-A754-BB113C6FC8F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0DCCDEB4-8451-4CAB-A33B-5015FE15BAF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764CE594-05BD-41AA-B375-72C9B309D63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BD0AB28C-0835-4ED2-BDD7-1B78534FC9F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50307AC1-7351-41E1-8DA9-B9FD2E4D078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ED2DF826-3A0B-44A3-9CF6-A6887338A4A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C146F331-DFA1-4D9C-AD58-5E9DD52C6DB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BCAE1F91-B4F5-40F7-BE61-EC649FC41B5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FC90E80B-30C2-423C-BB2D-4103A9BBF00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969526DE-5EA1-48A4-973D-00F1D944362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224D8078-ABCD-4107-9049-ADF549AADD87}"/>
            </a:ext>
          </a:extLst>
        </xdr:cNvPr>
        <xdr:cNvCxnSpPr/>
      </xdr:nvCxnSpPr>
      <xdr:spPr>
        <a:xfrm flipV="1">
          <a:off x="16318864" y="1714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38096487-7FE0-4BBF-89E6-F505401BB16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064D70ED-76BC-489A-B4B4-5A286DD1F71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665" name="【公民館】&#10;有形固定資産減価償却率最大値テキスト">
          <a:extLst>
            <a:ext uri="{FF2B5EF4-FFF2-40B4-BE49-F238E27FC236}">
              <a16:creationId xmlns:a16="http://schemas.microsoft.com/office/drawing/2014/main" id="{FDF0A7D4-E7A4-4DC2-8500-7BA4DD91CF93}"/>
            </a:ext>
          </a:extLst>
        </xdr:cNvPr>
        <xdr:cNvSpPr txBox="1"/>
      </xdr:nvSpPr>
      <xdr:spPr>
        <a:xfrm>
          <a:off x="16357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666" name="直線コネクタ 665">
          <a:extLst>
            <a:ext uri="{FF2B5EF4-FFF2-40B4-BE49-F238E27FC236}">
              <a16:creationId xmlns:a16="http://schemas.microsoft.com/office/drawing/2014/main" id="{46466491-AE5B-4F73-B979-FDF03ABDE290}"/>
            </a:ext>
          </a:extLst>
        </xdr:cNvPr>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131463</xdr:rowOff>
    </xdr:from>
    <xdr:ext cx="405111" cy="259045"/>
    <xdr:sp macro="" textlink="">
      <xdr:nvSpPr>
        <xdr:cNvPr id="667" name="【公民館】&#10;有形固定資産減価償却率平均値テキスト">
          <a:extLst>
            <a:ext uri="{FF2B5EF4-FFF2-40B4-BE49-F238E27FC236}">
              <a16:creationId xmlns:a16="http://schemas.microsoft.com/office/drawing/2014/main" id="{8B3F98C5-48E4-48B8-9CA1-B867565A9875}"/>
            </a:ext>
          </a:extLst>
        </xdr:cNvPr>
        <xdr:cNvSpPr txBox="1"/>
      </xdr:nvSpPr>
      <xdr:spPr>
        <a:xfrm>
          <a:off x="16357600" y="17962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668" name="フローチャート: 判断 667">
          <a:extLst>
            <a:ext uri="{FF2B5EF4-FFF2-40B4-BE49-F238E27FC236}">
              <a16:creationId xmlns:a16="http://schemas.microsoft.com/office/drawing/2014/main" id="{E8FD4D4A-5952-4FDC-835D-B20E7A3BB26A}"/>
            </a:ext>
          </a:extLst>
        </xdr:cNvPr>
        <xdr:cNvSpPr/>
      </xdr:nvSpPr>
      <xdr:spPr>
        <a:xfrm>
          <a:off x="162687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669" name="フローチャート: 判断 668">
          <a:extLst>
            <a:ext uri="{FF2B5EF4-FFF2-40B4-BE49-F238E27FC236}">
              <a16:creationId xmlns:a16="http://schemas.microsoft.com/office/drawing/2014/main" id="{DD64FFC7-EB27-49AF-8BE2-CD00E6291F89}"/>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670" name="フローチャート: 判断 669">
          <a:extLst>
            <a:ext uri="{FF2B5EF4-FFF2-40B4-BE49-F238E27FC236}">
              <a16:creationId xmlns:a16="http://schemas.microsoft.com/office/drawing/2014/main" id="{161BDE73-ED19-4CCA-BF48-B846106438DB}"/>
            </a:ext>
          </a:extLst>
        </xdr:cNvPr>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671" name="フローチャート: 判断 670">
          <a:extLst>
            <a:ext uri="{FF2B5EF4-FFF2-40B4-BE49-F238E27FC236}">
              <a16:creationId xmlns:a16="http://schemas.microsoft.com/office/drawing/2014/main" id="{715E659B-D596-4EF8-840C-C19F47B3693C}"/>
            </a:ext>
          </a:extLst>
        </xdr:cNvPr>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34925</xdr:rowOff>
    </xdr:from>
    <xdr:to>
      <xdr:col>67</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1A71EFD8-2CD5-4505-BF78-2DCDB31F1DAA}"/>
            </a:ext>
          </a:extLst>
        </xdr:cNvPr>
        <xdr:cNvSpPr/>
      </xdr:nvSpPr>
      <xdr:spPr>
        <a:xfrm>
          <a:off x="12763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FD995C87-CDBE-44A5-B127-943ADD6820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BA720D1-56A8-4D11-9B32-0A4A813548E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B0DE902-2139-4942-A83F-434CEDE13D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DE447DF-2180-48E5-BC41-6F2E46808E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E3F3930-162D-494A-8883-73235DC126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19686</xdr:rowOff>
    </xdr:from>
    <xdr:to>
      <xdr:col>85</xdr:col>
      <xdr:colOff>177800</xdr:colOff>
      <xdr:row>104</xdr:row>
      <xdr:rowOff>121286</xdr:rowOff>
    </xdr:to>
    <xdr:sp macro="" textlink="">
      <xdr:nvSpPr>
        <xdr:cNvPr id="678" name="楕円 677">
          <a:extLst>
            <a:ext uri="{FF2B5EF4-FFF2-40B4-BE49-F238E27FC236}">
              <a16:creationId xmlns:a16="http://schemas.microsoft.com/office/drawing/2014/main" id="{B097776A-435B-4490-8826-0DEB06F542F9}"/>
            </a:ext>
          </a:extLst>
        </xdr:cNvPr>
        <xdr:cNvSpPr/>
      </xdr:nvSpPr>
      <xdr:spPr>
        <a:xfrm>
          <a:off x="162687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42563</xdr:rowOff>
    </xdr:from>
    <xdr:ext cx="405111" cy="259045"/>
    <xdr:sp macro="" textlink="">
      <xdr:nvSpPr>
        <xdr:cNvPr id="679" name="【公民館】&#10;有形固定資産減価償却率該当値テキスト">
          <a:extLst>
            <a:ext uri="{FF2B5EF4-FFF2-40B4-BE49-F238E27FC236}">
              <a16:creationId xmlns:a16="http://schemas.microsoft.com/office/drawing/2014/main" id="{DBAD0DE4-D3B6-4DA4-A8A8-19F6487D7AE9}"/>
            </a:ext>
          </a:extLst>
        </xdr:cNvPr>
        <xdr:cNvSpPr txBox="1"/>
      </xdr:nvSpPr>
      <xdr:spPr>
        <a:xfrm>
          <a:off x="16357600"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107314</xdr:rowOff>
    </xdr:from>
    <xdr:to>
      <xdr:col>81</xdr:col>
      <xdr:colOff>101600</xdr:colOff>
      <xdr:row>104</xdr:row>
      <xdr:rowOff>37464</xdr:rowOff>
    </xdr:to>
    <xdr:sp macro="" textlink="">
      <xdr:nvSpPr>
        <xdr:cNvPr id="680" name="楕円 679">
          <a:extLst>
            <a:ext uri="{FF2B5EF4-FFF2-40B4-BE49-F238E27FC236}">
              <a16:creationId xmlns:a16="http://schemas.microsoft.com/office/drawing/2014/main" id="{CB88041C-3DA8-4A5A-AB6C-AECEA1B2978A}"/>
            </a:ext>
          </a:extLst>
        </xdr:cNvPr>
        <xdr:cNvSpPr/>
      </xdr:nvSpPr>
      <xdr:spPr>
        <a:xfrm>
          <a:off x="15430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158114</xdr:rowOff>
    </xdr:from>
    <xdr:to>
      <xdr:col>85</xdr:col>
      <xdr:colOff>127000</xdr:colOff>
      <xdr:row>104</xdr:row>
      <xdr:rowOff>70486</xdr:rowOff>
    </xdr:to>
    <xdr:cxnSp macro="">
      <xdr:nvCxnSpPr>
        <xdr:cNvPr id="681" name="直線コネクタ 680">
          <a:extLst>
            <a:ext uri="{FF2B5EF4-FFF2-40B4-BE49-F238E27FC236}">
              <a16:creationId xmlns:a16="http://schemas.microsoft.com/office/drawing/2014/main" id="{0031ABA3-0752-4EBA-AD23-2781802EEFCA}"/>
            </a:ext>
          </a:extLst>
        </xdr:cNvPr>
        <xdr:cNvCxnSpPr/>
      </xdr:nvCxnSpPr>
      <xdr:spPr>
        <a:xfrm>
          <a:off x="15481300" y="17817464"/>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682" name="楕円 681">
          <a:extLst>
            <a:ext uri="{FF2B5EF4-FFF2-40B4-BE49-F238E27FC236}">
              <a16:creationId xmlns:a16="http://schemas.microsoft.com/office/drawing/2014/main" id="{1121B733-F217-4EC6-9BF5-30CF0046371A}"/>
            </a:ext>
          </a:extLst>
        </xdr:cNvPr>
        <xdr:cNvSpPr/>
      </xdr:nvSpPr>
      <xdr:spPr>
        <a:xfrm>
          <a:off x="14541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112395</xdr:rowOff>
    </xdr:from>
    <xdr:to>
      <xdr:col>81</xdr:col>
      <xdr:colOff>50800</xdr:colOff>
      <xdr:row>103</xdr:row>
      <xdr:rowOff>158114</xdr:rowOff>
    </xdr:to>
    <xdr:cxnSp macro="">
      <xdr:nvCxnSpPr>
        <xdr:cNvPr id="683" name="直線コネクタ 682">
          <a:extLst>
            <a:ext uri="{FF2B5EF4-FFF2-40B4-BE49-F238E27FC236}">
              <a16:creationId xmlns:a16="http://schemas.microsoft.com/office/drawing/2014/main" id="{34A36F48-D8FF-4328-BD9D-963EEA090C7B}"/>
            </a:ext>
          </a:extLst>
        </xdr:cNvPr>
        <xdr:cNvCxnSpPr/>
      </xdr:nvCxnSpPr>
      <xdr:spPr>
        <a:xfrm>
          <a:off x="14592300" y="177717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25400</xdr:rowOff>
    </xdr:from>
    <xdr:to>
      <xdr:col>72</xdr:col>
      <xdr:colOff>38100</xdr:colOff>
      <xdr:row>103</xdr:row>
      <xdr:rowOff>127000</xdr:rowOff>
    </xdr:to>
    <xdr:sp macro="" textlink="">
      <xdr:nvSpPr>
        <xdr:cNvPr id="684" name="楕円 683">
          <a:extLst>
            <a:ext uri="{FF2B5EF4-FFF2-40B4-BE49-F238E27FC236}">
              <a16:creationId xmlns:a16="http://schemas.microsoft.com/office/drawing/2014/main" id="{289960BB-2255-488D-8B0F-787C43960C3A}"/>
            </a:ext>
          </a:extLst>
        </xdr:cNvPr>
        <xdr:cNvSpPr/>
      </xdr:nvSpPr>
      <xdr:spPr>
        <a:xfrm>
          <a:off x="13652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76200</xdr:rowOff>
    </xdr:from>
    <xdr:to>
      <xdr:col>76</xdr:col>
      <xdr:colOff>114300</xdr:colOff>
      <xdr:row>103</xdr:row>
      <xdr:rowOff>112395</xdr:rowOff>
    </xdr:to>
    <xdr:cxnSp macro="">
      <xdr:nvCxnSpPr>
        <xdr:cNvPr id="685" name="直線コネクタ 684">
          <a:extLst>
            <a:ext uri="{FF2B5EF4-FFF2-40B4-BE49-F238E27FC236}">
              <a16:creationId xmlns:a16="http://schemas.microsoft.com/office/drawing/2014/main" id="{2CD5E051-F56A-47F6-B179-690816E2806E}"/>
            </a:ext>
          </a:extLst>
        </xdr:cNvPr>
        <xdr:cNvCxnSpPr/>
      </xdr:nvCxnSpPr>
      <xdr:spPr>
        <a:xfrm>
          <a:off x="13703300" y="177355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50164</xdr:rowOff>
    </xdr:from>
    <xdr:to>
      <xdr:col>67</xdr:col>
      <xdr:colOff>101600</xdr:colOff>
      <xdr:row>104</xdr:row>
      <xdr:rowOff>151764</xdr:rowOff>
    </xdr:to>
    <xdr:sp macro="" textlink="">
      <xdr:nvSpPr>
        <xdr:cNvPr id="686" name="楕円 685">
          <a:extLst>
            <a:ext uri="{FF2B5EF4-FFF2-40B4-BE49-F238E27FC236}">
              <a16:creationId xmlns:a16="http://schemas.microsoft.com/office/drawing/2014/main" id="{31B061BF-1211-4793-81FD-7701D96D6A21}"/>
            </a:ext>
          </a:extLst>
        </xdr:cNvPr>
        <xdr:cNvSpPr/>
      </xdr:nvSpPr>
      <xdr:spPr>
        <a:xfrm>
          <a:off x="12763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76200</xdr:rowOff>
    </xdr:from>
    <xdr:to>
      <xdr:col>71</xdr:col>
      <xdr:colOff>177800</xdr:colOff>
      <xdr:row>104</xdr:row>
      <xdr:rowOff>100964</xdr:rowOff>
    </xdr:to>
    <xdr:cxnSp macro="">
      <xdr:nvCxnSpPr>
        <xdr:cNvPr id="687" name="直線コネクタ 686">
          <a:extLst>
            <a:ext uri="{FF2B5EF4-FFF2-40B4-BE49-F238E27FC236}">
              <a16:creationId xmlns:a16="http://schemas.microsoft.com/office/drawing/2014/main" id="{35C35372-9DF3-4FA0-B1E1-489E559B9241}"/>
            </a:ext>
          </a:extLst>
        </xdr:cNvPr>
        <xdr:cNvCxnSpPr/>
      </xdr:nvCxnSpPr>
      <xdr:spPr>
        <a:xfrm flipV="1">
          <a:off x="12814300" y="17735550"/>
          <a:ext cx="889000" cy="1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81932</xdr:rowOff>
    </xdr:from>
    <xdr:ext cx="405111" cy="259045"/>
    <xdr:sp macro="" textlink="">
      <xdr:nvSpPr>
        <xdr:cNvPr id="688" name="n_1aveValue【公民館】&#10;有形固定資産減価償却率">
          <a:extLst>
            <a:ext uri="{FF2B5EF4-FFF2-40B4-BE49-F238E27FC236}">
              <a16:creationId xmlns:a16="http://schemas.microsoft.com/office/drawing/2014/main" id="{F6846F05-4A75-4A9F-9D00-AAAB0B070B5C}"/>
            </a:ext>
          </a:extLst>
        </xdr:cNvPr>
        <xdr:cNvSpPr txBox="1"/>
      </xdr:nvSpPr>
      <xdr:spPr>
        <a:xfrm>
          <a:off x="152660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64788</xdr:rowOff>
    </xdr:from>
    <xdr:ext cx="405111" cy="259045"/>
    <xdr:sp macro="" textlink="">
      <xdr:nvSpPr>
        <xdr:cNvPr id="689" name="n_2aveValue【公民館】&#10;有形固定資産減価償却率">
          <a:extLst>
            <a:ext uri="{FF2B5EF4-FFF2-40B4-BE49-F238E27FC236}">
              <a16:creationId xmlns:a16="http://schemas.microsoft.com/office/drawing/2014/main" id="{E8AD2B88-5080-4793-B750-1AC4B11E6827}"/>
            </a:ext>
          </a:extLst>
        </xdr:cNvPr>
        <xdr:cNvSpPr txBox="1"/>
      </xdr:nvSpPr>
      <xdr:spPr>
        <a:xfrm>
          <a:off x="14389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47641</xdr:rowOff>
    </xdr:from>
    <xdr:ext cx="405111" cy="259045"/>
    <xdr:sp macro="" textlink="">
      <xdr:nvSpPr>
        <xdr:cNvPr id="690" name="n_3aveValue【公民館】&#10;有形固定資産減価償却率">
          <a:extLst>
            <a:ext uri="{FF2B5EF4-FFF2-40B4-BE49-F238E27FC236}">
              <a16:creationId xmlns:a16="http://schemas.microsoft.com/office/drawing/2014/main" id="{D1C229E5-5FE1-497F-A579-A9F1E93A3355}"/>
            </a:ext>
          </a:extLst>
        </xdr:cNvPr>
        <xdr:cNvSpPr txBox="1"/>
      </xdr:nvSpPr>
      <xdr:spPr>
        <a:xfrm>
          <a:off x="13500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153052</xdr:rowOff>
    </xdr:from>
    <xdr:ext cx="405111" cy="259045"/>
    <xdr:sp macro="" textlink="">
      <xdr:nvSpPr>
        <xdr:cNvPr id="691" name="n_4aveValue【公民館】&#10;有形固定資産減価償却率">
          <a:extLst>
            <a:ext uri="{FF2B5EF4-FFF2-40B4-BE49-F238E27FC236}">
              <a16:creationId xmlns:a16="http://schemas.microsoft.com/office/drawing/2014/main" id="{2531640F-FF36-4ADC-BDD3-0A3CDD5713F4}"/>
            </a:ext>
          </a:extLst>
        </xdr:cNvPr>
        <xdr:cNvSpPr txBox="1"/>
      </xdr:nvSpPr>
      <xdr:spPr>
        <a:xfrm>
          <a:off x="12611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53991</xdr:rowOff>
    </xdr:from>
    <xdr:ext cx="405111" cy="259045"/>
    <xdr:sp macro="" textlink="">
      <xdr:nvSpPr>
        <xdr:cNvPr id="692" name="n_1mainValue【公民館】&#10;有形固定資産減価償却率">
          <a:extLst>
            <a:ext uri="{FF2B5EF4-FFF2-40B4-BE49-F238E27FC236}">
              <a16:creationId xmlns:a16="http://schemas.microsoft.com/office/drawing/2014/main" id="{21D0360B-9678-4F5C-A9CD-2D0CE83B65D0}"/>
            </a:ext>
          </a:extLst>
        </xdr:cNvPr>
        <xdr:cNvSpPr txBox="1"/>
      </xdr:nvSpPr>
      <xdr:spPr>
        <a:xfrm>
          <a:off x="152660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693" name="n_2mainValue【公民館】&#10;有形固定資産減価償却率">
          <a:extLst>
            <a:ext uri="{FF2B5EF4-FFF2-40B4-BE49-F238E27FC236}">
              <a16:creationId xmlns:a16="http://schemas.microsoft.com/office/drawing/2014/main" id="{45B0EE5C-17A2-4A16-9054-851CEE81857F}"/>
            </a:ext>
          </a:extLst>
        </xdr:cNvPr>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143527</xdr:rowOff>
    </xdr:from>
    <xdr:ext cx="405111" cy="259045"/>
    <xdr:sp macro="" textlink="">
      <xdr:nvSpPr>
        <xdr:cNvPr id="694" name="n_3mainValue【公民館】&#10;有形固定資産減価償却率">
          <a:extLst>
            <a:ext uri="{FF2B5EF4-FFF2-40B4-BE49-F238E27FC236}">
              <a16:creationId xmlns:a16="http://schemas.microsoft.com/office/drawing/2014/main" id="{0582E8F1-4F89-4740-914D-F59CD2EE73F8}"/>
            </a:ext>
          </a:extLst>
        </xdr:cNvPr>
        <xdr:cNvSpPr txBox="1"/>
      </xdr:nvSpPr>
      <xdr:spPr>
        <a:xfrm>
          <a:off x="13500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142891</xdr:rowOff>
    </xdr:from>
    <xdr:ext cx="405111" cy="259045"/>
    <xdr:sp macro="" textlink="">
      <xdr:nvSpPr>
        <xdr:cNvPr id="695" name="n_4mainValue【公民館】&#10;有形固定資産減価償却率">
          <a:extLst>
            <a:ext uri="{FF2B5EF4-FFF2-40B4-BE49-F238E27FC236}">
              <a16:creationId xmlns:a16="http://schemas.microsoft.com/office/drawing/2014/main" id="{CBC29B41-CE4B-46C3-B8CE-589338BE7902}"/>
            </a:ext>
          </a:extLst>
        </xdr:cNvPr>
        <xdr:cNvSpPr txBox="1"/>
      </xdr:nvSpPr>
      <xdr:spPr>
        <a:xfrm>
          <a:off x="12611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809DBBD9-0560-4D42-BFD9-3341F1CA0A6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4C6FA57B-FD1A-40BA-8CBF-134A82F358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1587E3C8-146A-46A7-9161-371F6D6600F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5CDD53F7-ED9F-447C-A99D-596F3FABCB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7556B152-3A7D-45F1-AAAC-F4855B3707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C3663D-CF01-40AB-BAA5-CAD3616DBD8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758B5AF7-EEB6-4AC1-8280-F8560CDF24D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EB83B777-B2E8-4D4A-B0BB-575411A68F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6007CE4C-582C-4F4D-9989-9166D9D16B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8DCC2A2C-57BC-436D-9275-AC37C54EFFF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3C2EE7E6-82D5-431F-BE00-E5DFCC5B666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463C6B95-3FCA-4109-BA32-B4ABE2F20D9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5B7F8BBD-BB3C-4F99-A13D-F0A50597E2A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C5E2DEB7-8506-4AD8-8F24-D2C05F8731F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A750A8C5-E90A-477F-80B8-A500AEBC89E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1C6453BA-2F8D-4067-A439-F6FED0424E1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DA18E1EF-DFA2-45BB-8A58-CAD6C76DF8A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07020828-EFBC-4457-9DDC-32B5F721089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68519487-06C2-47F1-B0FA-7BBFE54FB83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EBBB36CC-C88C-4080-BA3E-CC292C3EB8B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EAF74358-CD01-49DD-91B3-CC82C7A7B42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7E3DEFE9-7BC7-4E23-8765-8801D5DA71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ED949E4-4EC8-4266-BCDE-E3C4C6A88B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719" name="直線コネクタ 718">
          <a:extLst>
            <a:ext uri="{FF2B5EF4-FFF2-40B4-BE49-F238E27FC236}">
              <a16:creationId xmlns:a16="http://schemas.microsoft.com/office/drawing/2014/main" id="{1AAAD674-3AAE-4291-BBB9-0E76A96B2C28}"/>
            </a:ext>
          </a:extLst>
        </xdr:cNvPr>
        <xdr:cNvCxnSpPr/>
      </xdr:nvCxnSpPr>
      <xdr:spPr>
        <a:xfrm flipV="1">
          <a:off x="22160864" y="17379950"/>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20" name="【公民館】&#10;一人当たり面積最小値テキスト">
          <a:extLst>
            <a:ext uri="{FF2B5EF4-FFF2-40B4-BE49-F238E27FC236}">
              <a16:creationId xmlns:a16="http://schemas.microsoft.com/office/drawing/2014/main" id="{703AA667-809C-40D5-A0EE-6C8B157D5D24}"/>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21" name="直線コネクタ 720">
          <a:extLst>
            <a:ext uri="{FF2B5EF4-FFF2-40B4-BE49-F238E27FC236}">
              <a16:creationId xmlns:a16="http://schemas.microsoft.com/office/drawing/2014/main" id="{81DB5A07-1895-420E-8E7D-F494703405C1}"/>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722" name="【公民館】&#10;一人当たり面積最大値テキスト">
          <a:extLst>
            <a:ext uri="{FF2B5EF4-FFF2-40B4-BE49-F238E27FC236}">
              <a16:creationId xmlns:a16="http://schemas.microsoft.com/office/drawing/2014/main" id="{9217E5F7-815B-4D9B-9F96-3A67343B0DCC}"/>
            </a:ext>
          </a:extLst>
        </xdr:cNvPr>
        <xdr:cNvSpPr txBox="1"/>
      </xdr:nvSpPr>
      <xdr:spPr>
        <a:xfrm>
          <a:off x="22199600"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723" name="直線コネクタ 722">
          <a:extLst>
            <a:ext uri="{FF2B5EF4-FFF2-40B4-BE49-F238E27FC236}">
              <a16:creationId xmlns:a16="http://schemas.microsoft.com/office/drawing/2014/main" id="{B76A9F7A-CF24-4219-ADC1-780183D85FD2}"/>
            </a:ext>
          </a:extLst>
        </xdr:cNvPr>
        <xdr:cNvCxnSpPr/>
      </xdr:nvCxnSpPr>
      <xdr:spPr>
        <a:xfrm>
          <a:off x="22072600" y="1737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27957</xdr:rowOff>
    </xdr:from>
    <xdr:ext cx="469744" cy="259045"/>
    <xdr:sp macro="" textlink="">
      <xdr:nvSpPr>
        <xdr:cNvPr id="724" name="【公民館】&#10;一人当たり面積平均値テキスト">
          <a:extLst>
            <a:ext uri="{FF2B5EF4-FFF2-40B4-BE49-F238E27FC236}">
              <a16:creationId xmlns:a16="http://schemas.microsoft.com/office/drawing/2014/main" id="{DC623C91-406A-4520-833E-300EEA66912B}"/>
            </a:ext>
          </a:extLst>
        </xdr:cNvPr>
        <xdr:cNvSpPr txBox="1"/>
      </xdr:nvSpPr>
      <xdr:spPr>
        <a:xfrm>
          <a:off x="22199600" y="18201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725" name="フローチャート: 判断 724">
          <a:extLst>
            <a:ext uri="{FF2B5EF4-FFF2-40B4-BE49-F238E27FC236}">
              <a16:creationId xmlns:a16="http://schemas.microsoft.com/office/drawing/2014/main" id="{DB3B5B4B-B3DA-45D6-A942-78BA20CF9023}"/>
            </a:ext>
          </a:extLst>
        </xdr:cNvPr>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726" name="フローチャート: 判断 725">
          <a:extLst>
            <a:ext uri="{FF2B5EF4-FFF2-40B4-BE49-F238E27FC236}">
              <a16:creationId xmlns:a16="http://schemas.microsoft.com/office/drawing/2014/main" id="{295164EF-1B01-4F2B-B747-E6ADCADC572B}"/>
            </a:ext>
          </a:extLst>
        </xdr:cNvPr>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727" name="フローチャート: 判断 726">
          <a:extLst>
            <a:ext uri="{FF2B5EF4-FFF2-40B4-BE49-F238E27FC236}">
              <a16:creationId xmlns:a16="http://schemas.microsoft.com/office/drawing/2014/main" id="{FC145794-DCFA-439B-A819-E7B3A9E2669F}"/>
            </a:ext>
          </a:extLst>
        </xdr:cNvPr>
        <xdr:cNvSpPr/>
      </xdr:nvSpPr>
      <xdr:spPr>
        <a:xfrm>
          <a:off x="20383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728" name="フローチャート: 判断 727">
          <a:extLst>
            <a:ext uri="{FF2B5EF4-FFF2-40B4-BE49-F238E27FC236}">
              <a16:creationId xmlns:a16="http://schemas.microsoft.com/office/drawing/2014/main" id="{FC539147-58F5-401B-ABD0-82B098722C99}"/>
            </a:ext>
          </a:extLst>
        </xdr:cNvPr>
        <xdr:cNvSpPr/>
      </xdr:nvSpPr>
      <xdr:spPr>
        <a:xfrm>
          <a:off x="19494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729" name="フローチャート: 判断 728">
          <a:extLst>
            <a:ext uri="{FF2B5EF4-FFF2-40B4-BE49-F238E27FC236}">
              <a16:creationId xmlns:a16="http://schemas.microsoft.com/office/drawing/2014/main" id="{7CF8B630-A140-4A65-8321-52B86A3DE869}"/>
            </a:ext>
          </a:extLst>
        </xdr:cNvPr>
        <xdr:cNvSpPr/>
      </xdr:nvSpPr>
      <xdr:spPr>
        <a:xfrm>
          <a:off x="18605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4FA16445-11D7-45CF-BEFE-BEE7CB574E7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C53265A-D762-4247-9FC5-A6A6728896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7DBD81C7-4B4A-4083-8DDF-4318D88F9E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E4D52859-99FC-45B8-8630-774CFF3E089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D11582A-8518-4799-B47D-5C179F85F9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735" name="楕円 734">
          <a:extLst>
            <a:ext uri="{FF2B5EF4-FFF2-40B4-BE49-F238E27FC236}">
              <a16:creationId xmlns:a16="http://schemas.microsoft.com/office/drawing/2014/main" id="{EB705F27-94BA-41B5-978F-9A08DD4A60E4}"/>
            </a:ext>
          </a:extLst>
        </xdr:cNvPr>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736" name="【公民館】&#10;一人当たり面積該当値テキスト">
          <a:extLst>
            <a:ext uri="{FF2B5EF4-FFF2-40B4-BE49-F238E27FC236}">
              <a16:creationId xmlns:a16="http://schemas.microsoft.com/office/drawing/2014/main" id="{DFB99D8A-9404-4E73-B0B8-1BEC7606BC5A}"/>
            </a:ext>
          </a:extLst>
        </xdr:cNvPr>
        <xdr:cNvSpPr txBox="1"/>
      </xdr:nvSpPr>
      <xdr:spPr>
        <a:xfrm>
          <a:off x="22199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62230</xdr:rowOff>
    </xdr:from>
    <xdr:to>
      <xdr:col>112</xdr:col>
      <xdr:colOff>38100</xdr:colOff>
      <xdr:row>105</xdr:row>
      <xdr:rowOff>163830</xdr:rowOff>
    </xdr:to>
    <xdr:sp macro="" textlink="">
      <xdr:nvSpPr>
        <xdr:cNvPr id="737" name="楕円 736">
          <a:extLst>
            <a:ext uri="{FF2B5EF4-FFF2-40B4-BE49-F238E27FC236}">
              <a16:creationId xmlns:a16="http://schemas.microsoft.com/office/drawing/2014/main" id="{0692B8E1-D4BA-42BE-A4AB-39274D19F2D9}"/>
            </a:ext>
          </a:extLst>
        </xdr:cNvPr>
        <xdr:cNvSpPr/>
      </xdr:nvSpPr>
      <xdr:spPr>
        <a:xfrm>
          <a:off x="21272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113030</xdr:rowOff>
    </xdr:to>
    <xdr:cxnSp macro="">
      <xdr:nvCxnSpPr>
        <xdr:cNvPr id="738" name="直線コネクタ 737">
          <a:extLst>
            <a:ext uri="{FF2B5EF4-FFF2-40B4-BE49-F238E27FC236}">
              <a16:creationId xmlns:a16="http://schemas.microsoft.com/office/drawing/2014/main" id="{9C6D0D3C-E989-4B13-841E-2ADBFF9A5778}"/>
            </a:ext>
          </a:extLst>
        </xdr:cNvPr>
        <xdr:cNvCxnSpPr/>
      </xdr:nvCxnSpPr>
      <xdr:spPr>
        <a:xfrm flipV="1">
          <a:off x="21323300" y="18101311"/>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73661</xdr:rowOff>
    </xdr:from>
    <xdr:to>
      <xdr:col>107</xdr:col>
      <xdr:colOff>101600</xdr:colOff>
      <xdr:row>106</xdr:row>
      <xdr:rowOff>3811</xdr:rowOff>
    </xdr:to>
    <xdr:sp macro="" textlink="">
      <xdr:nvSpPr>
        <xdr:cNvPr id="739" name="楕円 738">
          <a:extLst>
            <a:ext uri="{FF2B5EF4-FFF2-40B4-BE49-F238E27FC236}">
              <a16:creationId xmlns:a16="http://schemas.microsoft.com/office/drawing/2014/main" id="{D0F547BB-0CF3-4235-8147-89155A2095A0}"/>
            </a:ext>
          </a:extLst>
        </xdr:cNvPr>
        <xdr:cNvSpPr/>
      </xdr:nvSpPr>
      <xdr:spPr>
        <a:xfrm>
          <a:off x="20383500" y="180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113030</xdr:rowOff>
    </xdr:from>
    <xdr:to>
      <xdr:col>111</xdr:col>
      <xdr:colOff>177800</xdr:colOff>
      <xdr:row>105</xdr:row>
      <xdr:rowOff>124461</xdr:rowOff>
    </xdr:to>
    <xdr:cxnSp macro="">
      <xdr:nvCxnSpPr>
        <xdr:cNvPr id="740" name="直線コネクタ 739">
          <a:extLst>
            <a:ext uri="{FF2B5EF4-FFF2-40B4-BE49-F238E27FC236}">
              <a16:creationId xmlns:a16="http://schemas.microsoft.com/office/drawing/2014/main" id="{4F0D61F3-8492-481E-963C-F0EC21ECD93C}"/>
            </a:ext>
          </a:extLst>
        </xdr:cNvPr>
        <xdr:cNvCxnSpPr/>
      </xdr:nvCxnSpPr>
      <xdr:spPr>
        <a:xfrm flipV="1">
          <a:off x="20434300" y="1811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741" name="楕円 740">
          <a:extLst>
            <a:ext uri="{FF2B5EF4-FFF2-40B4-BE49-F238E27FC236}">
              <a16:creationId xmlns:a16="http://schemas.microsoft.com/office/drawing/2014/main" id="{2069F277-4AE7-42CA-9DB9-17FC4B3CD629}"/>
            </a:ext>
          </a:extLst>
        </xdr:cNvPr>
        <xdr:cNvSpPr/>
      </xdr:nvSpPr>
      <xdr:spPr>
        <a:xfrm>
          <a:off x="19494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124461</xdr:rowOff>
    </xdr:from>
    <xdr:to>
      <xdr:col>107</xdr:col>
      <xdr:colOff>50800</xdr:colOff>
      <xdr:row>105</xdr:row>
      <xdr:rowOff>137161</xdr:rowOff>
    </xdr:to>
    <xdr:cxnSp macro="">
      <xdr:nvCxnSpPr>
        <xdr:cNvPr id="742" name="直線コネクタ 741">
          <a:extLst>
            <a:ext uri="{FF2B5EF4-FFF2-40B4-BE49-F238E27FC236}">
              <a16:creationId xmlns:a16="http://schemas.microsoft.com/office/drawing/2014/main" id="{0D552684-8A14-4EF8-BC1E-3EF45AD65E1B}"/>
            </a:ext>
          </a:extLst>
        </xdr:cNvPr>
        <xdr:cNvCxnSpPr/>
      </xdr:nvCxnSpPr>
      <xdr:spPr>
        <a:xfrm flipV="1">
          <a:off x="19545300" y="1812671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3811</xdr:rowOff>
    </xdr:from>
    <xdr:to>
      <xdr:col>98</xdr:col>
      <xdr:colOff>38100</xdr:colOff>
      <xdr:row>106</xdr:row>
      <xdr:rowOff>105411</xdr:rowOff>
    </xdr:to>
    <xdr:sp macro="" textlink="">
      <xdr:nvSpPr>
        <xdr:cNvPr id="743" name="楕円 742">
          <a:extLst>
            <a:ext uri="{FF2B5EF4-FFF2-40B4-BE49-F238E27FC236}">
              <a16:creationId xmlns:a16="http://schemas.microsoft.com/office/drawing/2014/main" id="{1F7C4A5D-6F04-4AED-AC11-AE6F83F7F54D}"/>
            </a:ext>
          </a:extLst>
        </xdr:cNvPr>
        <xdr:cNvSpPr/>
      </xdr:nvSpPr>
      <xdr:spPr>
        <a:xfrm>
          <a:off x="18605500" y="181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137161</xdr:rowOff>
    </xdr:from>
    <xdr:to>
      <xdr:col>102</xdr:col>
      <xdr:colOff>114300</xdr:colOff>
      <xdr:row>106</xdr:row>
      <xdr:rowOff>54611</xdr:rowOff>
    </xdr:to>
    <xdr:cxnSp macro="">
      <xdr:nvCxnSpPr>
        <xdr:cNvPr id="744" name="直線コネクタ 743">
          <a:extLst>
            <a:ext uri="{FF2B5EF4-FFF2-40B4-BE49-F238E27FC236}">
              <a16:creationId xmlns:a16="http://schemas.microsoft.com/office/drawing/2014/main" id="{DB20BA43-B5F9-41AB-B4CE-D6AA1875F879}"/>
            </a:ext>
          </a:extLst>
        </xdr:cNvPr>
        <xdr:cNvCxnSpPr/>
      </xdr:nvCxnSpPr>
      <xdr:spPr>
        <a:xfrm flipV="1">
          <a:off x="18656300" y="18139411"/>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137177</xdr:rowOff>
    </xdr:from>
    <xdr:ext cx="469744" cy="259045"/>
    <xdr:sp macro="" textlink="">
      <xdr:nvSpPr>
        <xdr:cNvPr id="745" name="n_1aveValue【公民館】&#10;一人当たり面積">
          <a:extLst>
            <a:ext uri="{FF2B5EF4-FFF2-40B4-BE49-F238E27FC236}">
              <a16:creationId xmlns:a16="http://schemas.microsoft.com/office/drawing/2014/main" id="{414AC074-F539-4A45-BB00-20989A0B641F}"/>
            </a:ext>
          </a:extLst>
        </xdr:cNvPr>
        <xdr:cNvSpPr txBox="1"/>
      </xdr:nvSpPr>
      <xdr:spPr>
        <a:xfrm>
          <a:off x="210757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147338</xdr:rowOff>
    </xdr:from>
    <xdr:ext cx="469744" cy="259045"/>
    <xdr:sp macro="" textlink="">
      <xdr:nvSpPr>
        <xdr:cNvPr id="746" name="n_2aveValue【公民館】&#10;一人当たり面積">
          <a:extLst>
            <a:ext uri="{FF2B5EF4-FFF2-40B4-BE49-F238E27FC236}">
              <a16:creationId xmlns:a16="http://schemas.microsoft.com/office/drawing/2014/main" id="{0DE70FF8-CA17-41D4-89C4-ECFC11300074}"/>
            </a:ext>
          </a:extLst>
        </xdr:cNvPr>
        <xdr:cNvSpPr txBox="1"/>
      </xdr:nvSpPr>
      <xdr:spPr>
        <a:xfrm>
          <a:off x="20199427" y="183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147338</xdr:rowOff>
    </xdr:from>
    <xdr:ext cx="469744" cy="259045"/>
    <xdr:sp macro="" textlink="">
      <xdr:nvSpPr>
        <xdr:cNvPr id="747" name="n_3aveValue【公民館】&#10;一人当たり面積">
          <a:extLst>
            <a:ext uri="{FF2B5EF4-FFF2-40B4-BE49-F238E27FC236}">
              <a16:creationId xmlns:a16="http://schemas.microsoft.com/office/drawing/2014/main" id="{4CA59214-CF1E-4715-BAB9-1EC732F76C24}"/>
            </a:ext>
          </a:extLst>
        </xdr:cNvPr>
        <xdr:cNvSpPr txBox="1"/>
      </xdr:nvSpPr>
      <xdr:spPr>
        <a:xfrm>
          <a:off x="19310427" y="183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748" name="n_4aveValue【公民館】&#10;一人当たり面積">
          <a:extLst>
            <a:ext uri="{FF2B5EF4-FFF2-40B4-BE49-F238E27FC236}">
              <a16:creationId xmlns:a16="http://schemas.microsoft.com/office/drawing/2014/main" id="{8ED53478-B129-40DE-92B4-D39764E29113}"/>
            </a:ext>
          </a:extLst>
        </xdr:cNvPr>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8907</xdr:rowOff>
    </xdr:from>
    <xdr:ext cx="469744" cy="259045"/>
    <xdr:sp macro="" textlink="">
      <xdr:nvSpPr>
        <xdr:cNvPr id="749" name="n_1mainValue【公民館】&#10;一人当たり面積">
          <a:extLst>
            <a:ext uri="{FF2B5EF4-FFF2-40B4-BE49-F238E27FC236}">
              <a16:creationId xmlns:a16="http://schemas.microsoft.com/office/drawing/2014/main" id="{7E9F6DCB-EA3F-4338-AF90-0194CC703457}"/>
            </a:ext>
          </a:extLst>
        </xdr:cNvPr>
        <xdr:cNvSpPr txBox="1"/>
      </xdr:nvSpPr>
      <xdr:spPr>
        <a:xfrm>
          <a:off x="21075727"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20338</xdr:rowOff>
    </xdr:from>
    <xdr:ext cx="469744" cy="259045"/>
    <xdr:sp macro="" textlink="">
      <xdr:nvSpPr>
        <xdr:cNvPr id="750" name="n_2mainValue【公民館】&#10;一人当たり面積">
          <a:extLst>
            <a:ext uri="{FF2B5EF4-FFF2-40B4-BE49-F238E27FC236}">
              <a16:creationId xmlns:a16="http://schemas.microsoft.com/office/drawing/2014/main" id="{257A2E70-D4FD-48F8-9338-33ED6CE58A37}"/>
            </a:ext>
          </a:extLst>
        </xdr:cNvPr>
        <xdr:cNvSpPr txBox="1"/>
      </xdr:nvSpPr>
      <xdr:spPr>
        <a:xfrm>
          <a:off x="20199427" y="1785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751" name="n_3mainValue【公民館】&#10;一人当たり面積">
          <a:extLst>
            <a:ext uri="{FF2B5EF4-FFF2-40B4-BE49-F238E27FC236}">
              <a16:creationId xmlns:a16="http://schemas.microsoft.com/office/drawing/2014/main" id="{E45D4E89-E4A7-4B21-BB82-3FF88598E124}"/>
            </a:ext>
          </a:extLst>
        </xdr:cNvPr>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121938</xdr:rowOff>
    </xdr:from>
    <xdr:ext cx="469744" cy="259045"/>
    <xdr:sp macro="" textlink="">
      <xdr:nvSpPr>
        <xdr:cNvPr id="752" name="n_4mainValue【公民館】&#10;一人当たり面積">
          <a:extLst>
            <a:ext uri="{FF2B5EF4-FFF2-40B4-BE49-F238E27FC236}">
              <a16:creationId xmlns:a16="http://schemas.microsoft.com/office/drawing/2014/main" id="{F5A195E5-A314-4324-AA1C-C83E772B106C}"/>
            </a:ext>
          </a:extLst>
        </xdr:cNvPr>
        <xdr:cNvSpPr txBox="1"/>
      </xdr:nvSpPr>
      <xdr:spPr>
        <a:xfrm>
          <a:off x="18421427"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E35E0577-4669-4ABD-96BE-511B3AF84C4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A0586587-DFF6-465A-ACF6-7EB5083B0D3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3FB88AAA-F3B8-4B76-85D4-2E4A451D03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年の町村合併により、県域の</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％と広大な面積（</a:t>
          </a:r>
          <a:r>
            <a:rPr kumimoji="1" lang="en-US" altLang="ja-JP" sz="1200">
              <a:latin typeface="ＭＳ Ｐゴシック" panose="020B0600070205080204" pitchFamily="50" charset="-128"/>
              <a:ea typeface="ＭＳ Ｐゴシック" panose="020B0600070205080204" pitchFamily="50" charset="-128"/>
            </a:rPr>
            <a:t>803.44㎢</a:t>
          </a:r>
          <a:r>
            <a:rPr kumimoji="1" lang="ja-JP" altLang="en-US" sz="1200">
              <a:latin typeface="ＭＳ Ｐゴシック" panose="020B0600070205080204" pitchFamily="50" charset="-128"/>
              <a:ea typeface="ＭＳ Ｐゴシック" panose="020B0600070205080204" pitchFamily="50" charset="-128"/>
            </a:rPr>
            <a:t>）を有することとなった一方、人口については、県の</a:t>
          </a:r>
          <a:r>
            <a:rPr kumimoji="1" lang="en-US" altLang="ja-JP" sz="1200">
              <a:latin typeface="ＭＳ Ｐゴシック" panose="020B0600070205080204" pitchFamily="50" charset="-128"/>
              <a:ea typeface="ＭＳ Ｐゴシック" panose="020B0600070205080204" pitchFamily="50" charset="-128"/>
            </a:rPr>
            <a:t>1,978,742</a:t>
          </a:r>
          <a:r>
            <a:rPr kumimoji="1" lang="ja-JP" altLang="en-US" sz="1200">
              <a:latin typeface="ＭＳ Ｐゴシック" panose="020B0600070205080204" pitchFamily="50" charset="-128"/>
              <a:ea typeface="ＭＳ Ｐゴシック" panose="020B0600070205080204" pitchFamily="50" charset="-128"/>
            </a:rPr>
            <a:t>人に対し</a:t>
          </a:r>
          <a:r>
            <a:rPr kumimoji="1" lang="en-US" altLang="ja-JP" sz="1200">
              <a:latin typeface="ＭＳ Ｐゴシック" panose="020B0600070205080204" pitchFamily="50" charset="-128"/>
              <a:ea typeface="ＭＳ Ｐゴシック" panose="020B0600070205080204" pitchFamily="50" charset="-128"/>
            </a:rPr>
            <a:t>19,529</a:t>
          </a:r>
          <a:r>
            <a:rPr kumimoji="1" lang="ja-JP" altLang="en-US" sz="1200">
              <a:latin typeface="ＭＳ Ｐゴシック" panose="020B0600070205080204" pitchFamily="50" charset="-128"/>
              <a:ea typeface="ＭＳ Ｐゴシック" panose="020B0600070205080204" pitchFamily="50" charset="-128"/>
            </a:rPr>
            <a:t>人（ともに</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国調人口）と</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の構成比となる当町では、住民一人当たりの道路及び、橋りょう・トンネルの一人当たり有形固定資産額が類似団体内順位だけでなく、岐阜県平均を見ても圧倒的に高い数値となっている。そのため、これらの維持にかかる住民一人当たりの負担も高くなる。道路や橋りょう・トンネルの有形固定資産減価償却率については平均値を下回っているが、今後、維持補修や更新に係るコストの増加が懸念される。また、公営住宅の有形固定資産減価償却率は、類似団体平均値を上回っている。これは、木造住宅があり、平成初期に旧町村で建設したもので耐用年数を経過したものやもうすぐ耐用年数を迎えるためである。解体撤去年次計画に基づき解体工事を実施する予定である。保育所や学校施設の有形固定資産減価償却率が低くなっているのは、合併以降、旧町村の格差是正のため進めた複数の保育所建替え更新（Ｈ</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おじま幼児園・Ｈ</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かすが幼児園・たにぐみ幼児園・Ｈ</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きよみず幼児園・Ｈ</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やまと・きたがた幼児園）や、平成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に谷汲地域の２つの小学校を統合をするため、谷汲小学校を新築したためである。合併以降、藤橋小中学校・長瀬小学校・久瀬小学校・久瀬中学校・春日中学校・坂内小中学校を統廃合により廃止にしたところであるが、少子化も伴い、一人当たり学校施設面積は類似団体内上位となっている。町域が広い当町では、児童・生徒の通学環境の観点からも統廃合に限界があり、一人当たり学校面積の数値は、今後も同様の数値が続くと考えられる。公民館につい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年度に小島コミュニティセンターを建設したため有形固定資産減価償却率が低くなっている。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512A91-CDCF-4833-8C91-0FA9710E91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3F00FC-0AD5-4EF0-A7F5-8282D8EC8C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288DF8-BA10-40F8-9D45-2B99868FAA1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B0B4B4-A621-4C1B-A681-70DDA122086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FFB144-25E7-4321-9BC9-BE97B0764D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AFC854-8B22-4906-B82F-D1440C6A1C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98F152-514F-410F-80E6-D0FC22ADA41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D61777-977C-4D10-87AA-813E3F21C3C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AD9035-5B2D-4FD9-B207-3033C69ADAA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D369A2-3EB7-44FB-9BD9-7CD91E4A4B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CA5352-DD8D-45D6-8E22-DDF433ACC8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D6236C-0F97-4D70-815A-64B6299CA4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07EC59-12B7-4136-A5F2-46752896FF3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CB8FD6-355F-406F-A8DC-E0C42016C2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51C121-FCDF-4E73-8E85-62E4B23CBBA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7E26969-A954-4C12-AFE7-2934ED8C660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E07654-F98B-4533-A38E-968DC3FF0E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42F6CD-87BC-48E8-BA92-1D93492B4C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F6957A-D92D-4778-B325-108EA9BBB1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21E41D-6D40-4ABB-A7A0-FBD2CE7DD22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8D24FA7-32EF-467E-8D8C-C1BBB9620A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6965F7-FF7E-42A0-811F-FCF5BE8F103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25DB1F-2CE1-409A-8F06-618F6F38B6C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E84305-E882-4CCE-9FC8-4C87A69FE6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C5EF76-B92E-4421-92D6-93FEBB1F60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247F91-5763-4069-BC6A-5DF5AF382D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3E2367-2CD0-4A08-8CDD-38F9817A00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82BBD3-C64C-446C-BCA4-73E669AA87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BBB494A-4EFF-40E2-81EB-6EF65939E4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54FD1F-3C9A-4FCF-BB77-F5BB632C95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93C5FF1-9334-4E8D-877D-4917796A92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172C797-5B97-4E7A-9A16-1EEA0DD0C1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58335F-10E1-4268-AF90-99B2E4C1CC3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B87E997-CE8F-401B-96BB-D0E47C9571A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C7A811-F6C6-48FF-B641-7431F7733A4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28AAD2-31F6-4A43-B5D9-40D441A98E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C87BA9-A160-4A1F-AD5B-BBA18FDDE7A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AF877C1-81CC-4CB2-B4CD-A29BCDE31E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EDD9E74-7404-46C2-BC3B-56655F6E0D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1BE96E-0475-47FD-AC24-8D110DB936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F3154E-7404-4983-BBE7-B20E63B25DA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428B446-0E78-4863-B073-F3E8083E242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3B7BF8D-8BC5-4609-BA71-3399FF18FD9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05003C7-C46C-455A-89B9-BAA803BB169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483D2D9-FCB7-4D1E-A978-4612B3D6CE0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A4CC299-B087-4AB1-B7AF-A22B4468A7A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72E451E-B615-426D-A024-D5287A6ECBF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BDE7E03-D548-4651-829B-8A7A0C0F4CC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FCFAA70-C399-446B-B9D2-06C9E7E5BFD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2CFF6FC-BEB8-4E76-ADCF-2F44B19F6BC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5F91A3B-64F8-4BDF-B563-E62048337C8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485246F-167F-4F28-9601-968283EAC3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99CCABB-A445-45D4-A24D-BEB0408307B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D7FAAC9-32BF-4E5D-9B7C-9B1AA838365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7B5ABF0-079A-46BE-B2D4-B282FEE833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E104DA4-7FFA-4348-8B7C-37FE2711D5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144780</xdr:rowOff>
    </xdr:from>
    <xdr:to>
      <xdr:col>24</xdr:col>
      <xdr:colOff>62865</xdr:colOff>
      <xdr:row>41</xdr:row>
      <xdr:rowOff>68035</xdr:rowOff>
    </xdr:to>
    <xdr:cxnSp macro="">
      <xdr:nvCxnSpPr>
        <xdr:cNvPr id="58" name="直線コネクタ 57">
          <a:extLst>
            <a:ext uri="{FF2B5EF4-FFF2-40B4-BE49-F238E27FC236}">
              <a16:creationId xmlns:a16="http://schemas.microsoft.com/office/drawing/2014/main" id="{26B6D778-3206-4ADF-B9CE-959FCD873BF3}"/>
            </a:ext>
          </a:extLst>
        </xdr:cNvPr>
        <xdr:cNvCxnSpPr/>
      </xdr:nvCxnSpPr>
      <xdr:spPr>
        <a:xfrm flipV="1">
          <a:off x="4634865" y="6145530"/>
          <a:ext cx="0" cy="95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FC7C3565-D88F-4F1F-894E-029758BA0E90}"/>
            </a:ext>
          </a:extLst>
        </xdr:cNvPr>
        <xdr:cNvSpPr txBox="1"/>
      </xdr:nvSpPr>
      <xdr:spPr>
        <a:xfrm>
          <a:off x="4673600" y="71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68035</xdr:rowOff>
    </xdr:from>
    <xdr:to>
      <xdr:col>24</xdr:col>
      <xdr:colOff>152400</xdr:colOff>
      <xdr:row>41</xdr:row>
      <xdr:rowOff>68035</xdr:rowOff>
    </xdr:to>
    <xdr:cxnSp macro="">
      <xdr:nvCxnSpPr>
        <xdr:cNvPr id="60" name="直線コネクタ 59">
          <a:extLst>
            <a:ext uri="{FF2B5EF4-FFF2-40B4-BE49-F238E27FC236}">
              <a16:creationId xmlns:a16="http://schemas.microsoft.com/office/drawing/2014/main" id="{6CE086DC-4BEF-44F7-8CA0-852393CFB1DD}"/>
            </a:ext>
          </a:extLst>
        </xdr:cNvPr>
        <xdr:cNvCxnSpPr/>
      </xdr:nvCxnSpPr>
      <xdr:spPr>
        <a:xfrm>
          <a:off x="4546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91457</xdr:rowOff>
    </xdr:from>
    <xdr:ext cx="405111" cy="259045"/>
    <xdr:sp macro="" textlink="">
      <xdr:nvSpPr>
        <xdr:cNvPr id="61" name="【図書館】&#10;有形固定資産減価償却率最大値テキスト">
          <a:extLst>
            <a:ext uri="{FF2B5EF4-FFF2-40B4-BE49-F238E27FC236}">
              <a16:creationId xmlns:a16="http://schemas.microsoft.com/office/drawing/2014/main" id="{EB65DCBA-4332-4B7D-BC2A-675643209CEE}"/>
            </a:ext>
          </a:extLst>
        </xdr:cNvPr>
        <xdr:cNvSpPr txBox="1"/>
      </xdr:nvSpPr>
      <xdr:spPr>
        <a:xfrm>
          <a:off x="4673600" y="592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144780</xdr:rowOff>
    </xdr:from>
    <xdr:to>
      <xdr:col>24</xdr:col>
      <xdr:colOff>152400</xdr:colOff>
      <xdr:row>35</xdr:row>
      <xdr:rowOff>144780</xdr:rowOff>
    </xdr:to>
    <xdr:cxnSp macro="">
      <xdr:nvCxnSpPr>
        <xdr:cNvPr id="62" name="直線コネクタ 61">
          <a:extLst>
            <a:ext uri="{FF2B5EF4-FFF2-40B4-BE49-F238E27FC236}">
              <a16:creationId xmlns:a16="http://schemas.microsoft.com/office/drawing/2014/main" id="{A4FEA2C6-4C1D-4241-8562-A639C4DC7579}"/>
            </a:ext>
          </a:extLst>
        </xdr:cNvPr>
        <xdr:cNvCxnSpPr/>
      </xdr:nvCxnSpPr>
      <xdr:spPr>
        <a:xfrm>
          <a:off x="4546600" y="6145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8726</xdr:rowOff>
    </xdr:from>
    <xdr:ext cx="405111" cy="259045"/>
    <xdr:sp macro="" textlink="">
      <xdr:nvSpPr>
        <xdr:cNvPr id="63" name="【図書館】&#10;有形固定資産減価償却率平均値テキスト">
          <a:extLst>
            <a:ext uri="{FF2B5EF4-FFF2-40B4-BE49-F238E27FC236}">
              <a16:creationId xmlns:a16="http://schemas.microsoft.com/office/drawing/2014/main" id="{67AC67E6-B352-45DC-8616-61E3E0FFDAA2}"/>
            </a:ext>
          </a:extLst>
        </xdr:cNvPr>
        <xdr:cNvSpPr txBox="1"/>
      </xdr:nvSpPr>
      <xdr:spPr>
        <a:xfrm>
          <a:off x="4673600" y="652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64" name="フローチャート: 判断 63">
          <a:extLst>
            <a:ext uri="{FF2B5EF4-FFF2-40B4-BE49-F238E27FC236}">
              <a16:creationId xmlns:a16="http://schemas.microsoft.com/office/drawing/2014/main" id="{7F318FF8-FCC9-47DD-9D64-704FF9735648}"/>
            </a:ext>
          </a:extLst>
        </xdr:cNvPr>
        <xdr:cNvSpPr/>
      </xdr:nvSpPr>
      <xdr:spPr>
        <a:xfrm>
          <a:off x="4584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157661</xdr:rowOff>
    </xdr:from>
    <xdr:to>
      <xdr:col>20</xdr:col>
      <xdr:colOff>38100</xdr:colOff>
      <xdr:row>38</xdr:row>
      <xdr:rowOff>87812</xdr:rowOff>
    </xdr:to>
    <xdr:sp macro="" textlink="">
      <xdr:nvSpPr>
        <xdr:cNvPr id="65" name="フローチャート: 判断 64">
          <a:extLst>
            <a:ext uri="{FF2B5EF4-FFF2-40B4-BE49-F238E27FC236}">
              <a16:creationId xmlns:a16="http://schemas.microsoft.com/office/drawing/2014/main" id="{1680186E-A5E2-4BFB-BEE5-8587E093841C}"/>
            </a:ext>
          </a:extLst>
        </xdr:cNvPr>
        <xdr:cNvSpPr/>
      </xdr:nvSpPr>
      <xdr:spPr>
        <a:xfrm>
          <a:off x="3746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78939</xdr:rowOff>
    </xdr:from>
    <xdr:ext cx="405111" cy="259045"/>
    <xdr:sp macro="" textlink="">
      <xdr:nvSpPr>
        <xdr:cNvPr id="66" name="n_1aveValue【図書館】&#10;有形固定資産減価償却率">
          <a:extLst>
            <a:ext uri="{FF2B5EF4-FFF2-40B4-BE49-F238E27FC236}">
              <a16:creationId xmlns:a16="http://schemas.microsoft.com/office/drawing/2014/main" id="{27871892-1DAB-412D-9D16-823195E9BD09}"/>
            </a:ext>
          </a:extLst>
        </xdr:cNvPr>
        <xdr:cNvSpPr txBox="1"/>
      </xdr:nvSpPr>
      <xdr:spPr>
        <a:xfrm>
          <a:off x="35820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120106</xdr:rowOff>
    </xdr:from>
    <xdr:to>
      <xdr:col>15</xdr:col>
      <xdr:colOff>101600</xdr:colOff>
      <xdr:row>38</xdr:row>
      <xdr:rowOff>50256</xdr:rowOff>
    </xdr:to>
    <xdr:sp macro="" textlink="">
      <xdr:nvSpPr>
        <xdr:cNvPr id="67" name="フローチャート: 判断 66">
          <a:extLst>
            <a:ext uri="{FF2B5EF4-FFF2-40B4-BE49-F238E27FC236}">
              <a16:creationId xmlns:a16="http://schemas.microsoft.com/office/drawing/2014/main" id="{07B4E85B-EA20-461D-881C-A8101E16E1B6}"/>
            </a:ext>
          </a:extLst>
        </xdr:cNvPr>
        <xdr:cNvSpPr/>
      </xdr:nvSpPr>
      <xdr:spPr>
        <a:xfrm>
          <a:off x="2857500" y="646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41383</xdr:rowOff>
    </xdr:from>
    <xdr:ext cx="405111" cy="259045"/>
    <xdr:sp macro="" textlink="">
      <xdr:nvSpPr>
        <xdr:cNvPr id="68" name="n_2aveValue【図書館】&#10;有形固定資産減価償却率">
          <a:extLst>
            <a:ext uri="{FF2B5EF4-FFF2-40B4-BE49-F238E27FC236}">
              <a16:creationId xmlns:a16="http://schemas.microsoft.com/office/drawing/2014/main" id="{628303FB-2599-49D9-8FF7-68CE2A5E0065}"/>
            </a:ext>
          </a:extLst>
        </xdr:cNvPr>
        <xdr:cNvSpPr txBox="1"/>
      </xdr:nvSpPr>
      <xdr:spPr>
        <a:xfrm>
          <a:off x="2705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72753</xdr:rowOff>
    </xdr:from>
    <xdr:to>
      <xdr:col>10</xdr:col>
      <xdr:colOff>165100</xdr:colOff>
      <xdr:row>38</xdr:row>
      <xdr:rowOff>2903</xdr:rowOff>
    </xdr:to>
    <xdr:sp macro="" textlink="">
      <xdr:nvSpPr>
        <xdr:cNvPr id="69" name="フローチャート: 判断 68">
          <a:extLst>
            <a:ext uri="{FF2B5EF4-FFF2-40B4-BE49-F238E27FC236}">
              <a16:creationId xmlns:a16="http://schemas.microsoft.com/office/drawing/2014/main" id="{F8672F3C-E70C-441F-B4CC-E4B549D25E8F}"/>
            </a:ext>
          </a:extLst>
        </xdr:cNvPr>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165480</xdr:rowOff>
    </xdr:from>
    <xdr:ext cx="405111" cy="259045"/>
    <xdr:sp macro="" textlink="">
      <xdr:nvSpPr>
        <xdr:cNvPr id="70" name="n_3aveValue【図書館】&#10;有形固定資産減価償却率">
          <a:extLst>
            <a:ext uri="{FF2B5EF4-FFF2-40B4-BE49-F238E27FC236}">
              <a16:creationId xmlns:a16="http://schemas.microsoft.com/office/drawing/2014/main" id="{223EA642-C331-4A40-887B-8D2EA53A1DDB}"/>
            </a:ext>
          </a:extLst>
        </xdr:cNvPr>
        <xdr:cNvSpPr txBox="1"/>
      </xdr:nvSpPr>
      <xdr:spPr>
        <a:xfrm>
          <a:off x="1816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103777</xdr:rowOff>
    </xdr:from>
    <xdr:to>
      <xdr:col>6</xdr:col>
      <xdr:colOff>38100</xdr:colOff>
      <xdr:row>38</xdr:row>
      <xdr:rowOff>33927</xdr:rowOff>
    </xdr:to>
    <xdr:sp macro="" textlink="">
      <xdr:nvSpPr>
        <xdr:cNvPr id="71" name="フローチャート: 判断 70">
          <a:extLst>
            <a:ext uri="{FF2B5EF4-FFF2-40B4-BE49-F238E27FC236}">
              <a16:creationId xmlns:a16="http://schemas.microsoft.com/office/drawing/2014/main" id="{F33926F1-9E12-4D84-8ED8-B183A0A9D39E}"/>
            </a:ext>
          </a:extLst>
        </xdr:cNvPr>
        <xdr:cNvSpPr/>
      </xdr:nvSpPr>
      <xdr:spPr>
        <a:xfrm>
          <a:off x="1079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38</xdr:row>
      <xdr:rowOff>25054</xdr:rowOff>
    </xdr:from>
    <xdr:ext cx="405111" cy="259045"/>
    <xdr:sp macro="" textlink="">
      <xdr:nvSpPr>
        <xdr:cNvPr id="72" name="n_4aveValue【図書館】&#10;有形固定資産減価償却率">
          <a:extLst>
            <a:ext uri="{FF2B5EF4-FFF2-40B4-BE49-F238E27FC236}">
              <a16:creationId xmlns:a16="http://schemas.microsoft.com/office/drawing/2014/main" id="{B26B1883-BBC5-44C9-9E00-D1C753865292}"/>
            </a:ext>
          </a:extLst>
        </xdr:cNvPr>
        <xdr:cNvSpPr txBox="1"/>
      </xdr:nvSpPr>
      <xdr:spPr>
        <a:xfrm>
          <a:off x="927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E3265D0-EBA8-4E27-9512-F68BC0D27FE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CC9C7617-0745-420C-AECA-D413248CD86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82015D5A-E13C-4C64-A82B-C2D324D3C4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26696262-6172-4587-94EC-90A6D3DF67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F2E7A2A1-8DBC-47F3-9491-AD0DBB2D613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93980</xdr:rowOff>
    </xdr:from>
    <xdr:to>
      <xdr:col>24</xdr:col>
      <xdr:colOff>114300</xdr:colOff>
      <xdr:row>36</xdr:row>
      <xdr:rowOff>24130</xdr:rowOff>
    </xdr:to>
    <xdr:sp macro="" textlink="">
      <xdr:nvSpPr>
        <xdr:cNvPr id="78" name="楕円 77">
          <a:extLst>
            <a:ext uri="{FF2B5EF4-FFF2-40B4-BE49-F238E27FC236}">
              <a16:creationId xmlns:a16="http://schemas.microsoft.com/office/drawing/2014/main" id="{AE719488-B259-4328-B00E-3CF13C47F87E}"/>
            </a:ext>
          </a:extLst>
        </xdr:cNvPr>
        <xdr:cNvSpPr/>
      </xdr:nvSpPr>
      <xdr:spPr>
        <a:xfrm>
          <a:off x="4584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47007</xdr:rowOff>
    </xdr:from>
    <xdr:ext cx="405111" cy="259045"/>
    <xdr:sp macro="" textlink="">
      <xdr:nvSpPr>
        <xdr:cNvPr id="79" name="【図書館】&#10;有形固定資産減価償却率該当値テキスト">
          <a:extLst>
            <a:ext uri="{FF2B5EF4-FFF2-40B4-BE49-F238E27FC236}">
              <a16:creationId xmlns:a16="http://schemas.microsoft.com/office/drawing/2014/main" id="{A5FBC971-6D0E-451B-8B66-B4AFBF0453C3}"/>
            </a:ext>
          </a:extLst>
        </xdr:cNvPr>
        <xdr:cNvSpPr txBox="1"/>
      </xdr:nvSpPr>
      <xdr:spPr>
        <a:xfrm>
          <a:off x="4673600" y="604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116840</xdr:rowOff>
    </xdr:from>
    <xdr:to>
      <xdr:col>20</xdr:col>
      <xdr:colOff>38100</xdr:colOff>
      <xdr:row>35</xdr:row>
      <xdr:rowOff>46990</xdr:rowOff>
    </xdr:to>
    <xdr:sp macro="" textlink="">
      <xdr:nvSpPr>
        <xdr:cNvPr id="80" name="楕円 79">
          <a:extLst>
            <a:ext uri="{FF2B5EF4-FFF2-40B4-BE49-F238E27FC236}">
              <a16:creationId xmlns:a16="http://schemas.microsoft.com/office/drawing/2014/main" id="{AA912AFC-FDD1-4B8B-AB80-155F476DFC08}"/>
            </a:ext>
          </a:extLst>
        </xdr:cNvPr>
        <xdr:cNvSpPr/>
      </xdr:nvSpPr>
      <xdr:spPr>
        <a:xfrm>
          <a:off x="3746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167640</xdr:rowOff>
    </xdr:from>
    <xdr:to>
      <xdr:col>24</xdr:col>
      <xdr:colOff>63500</xdr:colOff>
      <xdr:row>35</xdr:row>
      <xdr:rowOff>144780</xdr:rowOff>
    </xdr:to>
    <xdr:cxnSp macro="">
      <xdr:nvCxnSpPr>
        <xdr:cNvPr id="81" name="直線コネクタ 80">
          <a:extLst>
            <a:ext uri="{FF2B5EF4-FFF2-40B4-BE49-F238E27FC236}">
              <a16:creationId xmlns:a16="http://schemas.microsoft.com/office/drawing/2014/main" id="{2D2F34BD-384F-477F-AA92-96C8F8D5A967}"/>
            </a:ext>
          </a:extLst>
        </xdr:cNvPr>
        <xdr:cNvCxnSpPr/>
      </xdr:nvCxnSpPr>
      <xdr:spPr>
        <a:xfrm>
          <a:off x="3797300" y="599694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41728</xdr:rowOff>
    </xdr:from>
    <xdr:to>
      <xdr:col>15</xdr:col>
      <xdr:colOff>101600</xdr:colOff>
      <xdr:row>34</xdr:row>
      <xdr:rowOff>143328</xdr:rowOff>
    </xdr:to>
    <xdr:sp macro="" textlink="">
      <xdr:nvSpPr>
        <xdr:cNvPr id="82" name="楕円 81">
          <a:extLst>
            <a:ext uri="{FF2B5EF4-FFF2-40B4-BE49-F238E27FC236}">
              <a16:creationId xmlns:a16="http://schemas.microsoft.com/office/drawing/2014/main" id="{373C3B61-F7D8-4237-A4BC-EDB1B00BD773}"/>
            </a:ext>
          </a:extLst>
        </xdr:cNvPr>
        <xdr:cNvSpPr/>
      </xdr:nvSpPr>
      <xdr:spPr>
        <a:xfrm>
          <a:off x="2857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92528</xdr:rowOff>
    </xdr:from>
    <xdr:to>
      <xdr:col>19</xdr:col>
      <xdr:colOff>177800</xdr:colOff>
      <xdr:row>34</xdr:row>
      <xdr:rowOff>167640</xdr:rowOff>
    </xdr:to>
    <xdr:cxnSp macro="">
      <xdr:nvCxnSpPr>
        <xdr:cNvPr id="83" name="直線コネクタ 82">
          <a:extLst>
            <a:ext uri="{FF2B5EF4-FFF2-40B4-BE49-F238E27FC236}">
              <a16:creationId xmlns:a16="http://schemas.microsoft.com/office/drawing/2014/main" id="{A46222B9-6272-44AC-94F6-D8951F4E844D}"/>
            </a:ext>
          </a:extLst>
        </xdr:cNvPr>
        <xdr:cNvCxnSpPr/>
      </xdr:nvCxnSpPr>
      <xdr:spPr>
        <a:xfrm>
          <a:off x="2908300" y="592182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139700</xdr:rowOff>
    </xdr:from>
    <xdr:to>
      <xdr:col>10</xdr:col>
      <xdr:colOff>165100</xdr:colOff>
      <xdr:row>34</xdr:row>
      <xdr:rowOff>69850</xdr:rowOff>
    </xdr:to>
    <xdr:sp macro="" textlink="">
      <xdr:nvSpPr>
        <xdr:cNvPr id="84" name="楕円 83">
          <a:extLst>
            <a:ext uri="{FF2B5EF4-FFF2-40B4-BE49-F238E27FC236}">
              <a16:creationId xmlns:a16="http://schemas.microsoft.com/office/drawing/2014/main" id="{EBAA34C7-4F6B-48A8-98E8-1C87882A7C1E}"/>
            </a:ext>
          </a:extLst>
        </xdr:cNvPr>
        <xdr:cNvSpPr/>
      </xdr:nvSpPr>
      <xdr:spPr>
        <a:xfrm>
          <a:off x="1968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19050</xdr:rowOff>
    </xdr:from>
    <xdr:to>
      <xdr:col>15</xdr:col>
      <xdr:colOff>50800</xdr:colOff>
      <xdr:row>34</xdr:row>
      <xdr:rowOff>92528</xdr:rowOff>
    </xdr:to>
    <xdr:cxnSp macro="">
      <xdr:nvCxnSpPr>
        <xdr:cNvPr id="85" name="直線コネクタ 84">
          <a:extLst>
            <a:ext uri="{FF2B5EF4-FFF2-40B4-BE49-F238E27FC236}">
              <a16:creationId xmlns:a16="http://schemas.microsoft.com/office/drawing/2014/main" id="{E37C108A-59BE-4BE0-BEEA-F2A8E9FD8486}"/>
            </a:ext>
          </a:extLst>
        </xdr:cNvPr>
        <xdr:cNvCxnSpPr/>
      </xdr:nvCxnSpPr>
      <xdr:spPr>
        <a:xfrm>
          <a:off x="2019300" y="5848350"/>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84183</xdr:rowOff>
    </xdr:from>
    <xdr:to>
      <xdr:col>6</xdr:col>
      <xdr:colOff>38100</xdr:colOff>
      <xdr:row>34</xdr:row>
      <xdr:rowOff>14333</xdr:rowOff>
    </xdr:to>
    <xdr:sp macro="" textlink="">
      <xdr:nvSpPr>
        <xdr:cNvPr id="86" name="楕円 85">
          <a:extLst>
            <a:ext uri="{FF2B5EF4-FFF2-40B4-BE49-F238E27FC236}">
              <a16:creationId xmlns:a16="http://schemas.microsoft.com/office/drawing/2014/main" id="{FF71F725-69B1-4973-A60E-DB3E606E9F3A}"/>
            </a:ext>
          </a:extLst>
        </xdr:cNvPr>
        <xdr:cNvSpPr/>
      </xdr:nvSpPr>
      <xdr:spPr>
        <a:xfrm>
          <a:off x="10795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134983</xdr:rowOff>
    </xdr:from>
    <xdr:to>
      <xdr:col>10</xdr:col>
      <xdr:colOff>114300</xdr:colOff>
      <xdr:row>34</xdr:row>
      <xdr:rowOff>19050</xdr:rowOff>
    </xdr:to>
    <xdr:cxnSp macro="">
      <xdr:nvCxnSpPr>
        <xdr:cNvPr id="87" name="直線コネクタ 86">
          <a:extLst>
            <a:ext uri="{FF2B5EF4-FFF2-40B4-BE49-F238E27FC236}">
              <a16:creationId xmlns:a16="http://schemas.microsoft.com/office/drawing/2014/main" id="{F9FBF6BD-A8E9-4427-99E5-F2BBFB738B33}"/>
            </a:ext>
          </a:extLst>
        </xdr:cNvPr>
        <xdr:cNvCxnSpPr/>
      </xdr:nvCxnSpPr>
      <xdr:spPr>
        <a:xfrm>
          <a:off x="1130300" y="579283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63517</xdr:rowOff>
    </xdr:from>
    <xdr:ext cx="405111" cy="259045"/>
    <xdr:sp macro="" textlink="">
      <xdr:nvSpPr>
        <xdr:cNvPr id="88" name="n_1mainValue【図書館】&#10;有形固定資産減価償却率">
          <a:extLst>
            <a:ext uri="{FF2B5EF4-FFF2-40B4-BE49-F238E27FC236}">
              <a16:creationId xmlns:a16="http://schemas.microsoft.com/office/drawing/2014/main" id="{3F79CD9F-B43E-439C-824D-79463B700422}"/>
            </a:ext>
          </a:extLst>
        </xdr:cNvPr>
        <xdr:cNvSpPr txBox="1"/>
      </xdr:nvSpPr>
      <xdr:spPr>
        <a:xfrm>
          <a:off x="35820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159855</xdr:rowOff>
    </xdr:from>
    <xdr:ext cx="405111" cy="259045"/>
    <xdr:sp macro="" textlink="">
      <xdr:nvSpPr>
        <xdr:cNvPr id="89" name="n_2mainValue【図書館】&#10;有形固定資産減価償却率">
          <a:extLst>
            <a:ext uri="{FF2B5EF4-FFF2-40B4-BE49-F238E27FC236}">
              <a16:creationId xmlns:a16="http://schemas.microsoft.com/office/drawing/2014/main" id="{D7E466AA-A029-4B66-8BB4-FACA6B03DBDB}"/>
            </a:ext>
          </a:extLst>
        </xdr:cNvPr>
        <xdr:cNvSpPr txBox="1"/>
      </xdr:nvSpPr>
      <xdr:spPr>
        <a:xfrm>
          <a:off x="2705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86377</xdr:rowOff>
    </xdr:from>
    <xdr:ext cx="405111" cy="259045"/>
    <xdr:sp macro="" textlink="">
      <xdr:nvSpPr>
        <xdr:cNvPr id="90" name="n_3mainValue【図書館】&#10;有形固定資産減価償却率">
          <a:extLst>
            <a:ext uri="{FF2B5EF4-FFF2-40B4-BE49-F238E27FC236}">
              <a16:creationId xmlns:a16="http://schemas.microsoft.com/office/drawing/2014/main" id="{CD3661BA-A58E-44B0-B04F-ECE108191A70}"/>
            </a:ext>
          </a:extLst>
        </xdr:cNvPr>
        <xdr:cNvSpPr txBox="1"/>
      </xdr:nvSpPr>
      <xdr:spPr>
        <a:xfrm>
          <a:off x="1816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30860</xdr:rowOff>
    </xdr:from>
    <xdr:ext cx="340478" cy="259045"/>
    <xdr:sp macro="" textlink="">
      <xdr:nvSpPr>
        <xdr:cNvPr id="91" name="n_4mainValue【図書館】&#10;有形固定資産減価償却率">
          <a:extLst>
            <a:ext uri="{FF2B5EF4-FFF2-40B4-BE49-F238E27FC236}">
              <a16:creationId xmlns:a16="http://schemas.microsoft.com/office/drawing/2014/main" id="{FD1C0F69-7149-4879-A99E-F9B3DBE307B6}"/>
            </a:ext>
          </a:extLst>
        </xdr:cNvPr>
        <xdr:cNvSpPr txBox="1"/>
      </xdr:nvSpPr>
      <xdr:spPr>
        <a:xfrm>
          <a:off x="960061" y="551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FF666D4-87FD-4268-BDDF-1C487D524A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68C155F-79FB-4F74-93F5-6619E6F3ED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61D2B1A-EDA6-4902-BF7D-A6384B8AB13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D9446CB-20B8-4BF6-9541-09FE121C2C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24670CD-27A7-4151-AFF8-460F22423A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FB009E5-B611-420C-B363-1EFEB2442D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423E098-7C5D-4BB9-876A-2F1D9B8138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1A1E822-2FF9-4018-A790-55FFEF48E82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53B236A-4BA1-4DF2-9F8F-83658572100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29AE20D-88BD-4964-85EC-53E0A47DA7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624725A-4018-4491-96C1-703E3B80045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EEACDBB-8EFA-43BA-8E4C-7B28C1F47F7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ACC5546-CCF7-48D2-8BC1-8A9989DECBA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C330099-052B-4951-882A-943BE166C39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5904AED-8766-4606-9313-4B4FED47435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60C28CB-F1A2-425E-A261-584A8D41680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3E01D8B-C334-46A6-9B7D-7C36C5E09B4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F063429-6D05-410C-A460-5CCCA63E919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47362AE-2387-491B-9B05-5A11AE3D18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8D291BE-7CAB-4E50-9F23-4628EB42E88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8E006A4-D1E9-42EF-8E7D-F8BE3C4A16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49B270F-4F13-416D-AE61-E9A5EF4C809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9D10B8C-4068-440E-9B50-9EDF87C2A2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C6752ADD-C2CC-4C8A-A386-9539DEDC6080}"/>
            </a:ext>
          </a:extLst>
        </xdr:cNvPr>
        <xdr:cNvCxnSpPr/>
      </xdr:nvCxnSpPr>
      <xdr:spPr>
        <a:xfrm flipV="1">
          <a:off x="10476865" y="58369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ABFA25FD-097F-478F-831E-4233B8AA59E8}"/>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460604E8-4A0D-4C05-8A88-723C3FF03FBC}"/>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8" name="【図書館】&#10;一人当たり面積最大値テキスト">
          <a:extLst>
            <a:ext uri="{FF2B5EF4-FFF2-40B4-BE49-F238E27FC236}">
              <a16:creationId xmlns:a16="http://schemas.microsoft.com/office/drawing/2014/main" id="{04510A1D-7601-440C-99AD-E14DD83623CE}"/>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9" name="直線コネクタ 118">
          <a:extLst>
            <a:ext uri="{FF2B5EF4-FFF2-40B4-BE49-F238E27FC236}">
              <a16:creationId xmlns:a16="http://schemas.microsoft.com/office/drawing/2014/main" id="{540C4D1F-E8CB-4D35-AD40-F47275CFAB90}"/>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a:extLst>
            <a:ext uri="{FF2B5EF4-FFF2-40B4-BE49-F238E27FC236}">
              <a16:creationId xmlns:a16="http://schemas.microsoft.com/office/drawing/2014/main" id="{5AD29FB8-F186-4AB2-9A9D-56518367EDCC}"/>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BAC5F2A4-4DE2-4C3A-B517-903E3F1136BC}"/>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2" name="フローチャート: 判断 121">
          <a:extLst>
            <a:ext uri="{FF2B5EF4-FFF2-40B4-BE49-F238E27FC236}">
              <a16:creationId xmlns:a16="http://schemas.microsoft.com/office/drawing/2014/main" id="{14369F73-E56C-475F-9310-9DE1EF348DAF}"/>
            </a:ext>
          </a:extLst>
        </xdr:cNvPr>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17</xdr:rowOff>
    </xdr:from>
    <xdr:ext cx="469744" cy="259045"/>
    <xdr:sp macro="" textlink="">
      <xdr:nvSpPr>
        <xdr:cNvPr id="123" name="n_1aveValue【図書館】&#10;一人当たり面積">
          <a:extLst>
            <a:ext uri="{FF2B5EF4-FFF2-40B4-BE49-F238E27FC236}">
              <a16:creationId xmlns:a16="http://schemas.microsoft.com/office/drawing/2014/main" id="{3A49A581-8B83-4EFB-B161-9237284E2D21}"/>
            </a:ext>
          </a:extLst>
        </xdr:cNvPr>
        <xdr:cNvSpPr txBox="1"/>
      </xdr:nvSpPr>
      <xdr:spPr>
        <a:xfrm>
          <a:off x="93917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86360</xdr:rowOff>
    </xdr:from>
    <xdr:to>
      <xdr:col>46</xdr:col>
      <xdr:colOff>38100</xdr:colOff>
      <xdr:row>39</xdr:row>
      <xdr:rowOff>16510</xdr:rowOff>
    </xdr:to>
    <xdr:sp macro="" textlink="">
      <xdr:nvSpPr>
        <xdr:cNvPr id="124" name="フローチャート: 判断 123">
          <a:extLst>
            <a:ext uri="{FF2B5EF4-FFF2-40B4-BE49-F238E27FC236}">
              <a16:creationId xmlns:a16="http://schemas.microsoft.com/office/drawing/2014/main" id="{82D22D8C-C95E-4460-9A96-05EF67E0A719}"/>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7637</xdr:rowOff>
    </xdr:from>
    <xdr:ext cx="469744" cy="259045"/>
    <xdr:sp macro="" textlink="">
      <xdr:nvSpPr>
        <xdr:cNvPr id="125" name="n_2aveValue【図書館】&#10;一人当たり面積">
          <a:extLst>
            <a:ext uri="{FF2B5EF4-FFF2-40B4-BE49-F238E27FC236}">
              <a16:creationId xmlns:a16="http://schemas.microsoft.com/office/drawing/2014/main" id="{96745F44-019D-442C-AF46-B9C4B2B3868B}"/>
            </a:ext>
          </a:extLst>
        </xdr:cNvPr>
        <xdr:cNvSpPr txBox="1"/>
      </xdr:nvSpPr>
      <xdr:spPr>
        <a:xfrm>
          <a:off x="8515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139700</xdr:rowOff>
    </xdr:from>
    <xdr:to>
      <xdr:col>41</xdr:col>
      <xdr:colOff>101600</xdr:colOff>
      <xdr:row>39</xdr:row>
      <xdr:rowOff>69850</xdr:rowOff>
    </xdr:to>
    <xdr:sp macro="" textlink="">
      <xdr:nvSpPr>
        <xdr:cNvPr id="126" name="フローチャート: 判断 125">
          <a:extLst>
            <a:ext uri="{FF2B5EF4-FFF2-40B4-BE49-F238E27FC236}">
              <a16:creationId xmlns:a16="http://schemas.microsoft.com/office/drawing/2014/main" id="{DA89CA8B-8CD1-43D5-9BB2-57A2944B2B7D}"/>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60977</xdr:rowOff>
    </xdr:from>
    <xdr:ext cx="469744" cy="259045"/>
    <xdr:sp macro="" textlink="">
      <xdr:nvSpPr>
        <xdr:cNvPr id="127" name="n_3aveValue【図書館】&#10;一人当たり面積">
          <a:extLst>
            <a:ext uri="{FF2B5EF4-FFF2-40B4-BE49-F238E27FC236}">
              <a16:creationId xmlns:a16="http://schemas.microsoft.com/office/drawing/2014/main" id="{517F6384-1D3F-4583-BE23-62A341CB288F}"/>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6350</xdr:rowOff>
    </xdr:from>
    <xdr:to>
      <xdr:col>36</xdr:col>
      <xdr:colOff>165100</xdr:colOff>
      <xdr:row>39</xdr:row>
      <xdr:rowOff>107950</xdr:rowOff>
    </xdr:to>
    <xdr:sp macro="" textlink="">
      <xdr:nvSpPr>
        <xdr:cNvPr id="128" name="フローチャート: 判断 127">
          <a:extLst>
            <a:ext uri="{FF2B5EF4-FFF2-40B4-BE49-F238E27FC236}">
              <a16:creationId xmlns:a16="http://schemas.microsoft.com/office/drawing/2014/main" id="{F2DCFFD0-CA88-43F7-8EBF-16342E742C83}"/>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39</xdr:row>
      <xdr:rowOff>99077</xdr:rowOff>
    </xdr:from>
    <xdr:ext cx="469744" cy="259045"/>
    <xdr:sp macro="" textlink="">
      <xdr:nvSpPr>
        <xdr:cNvPr id="129" name="n_4aveValue【図書館】&#10;一人当たり面積">
          <a:extLst>
            <a:ext uri="{FF2B5EF4-FFF2-40B4-BE49-F238E27FC236}">
              <a16:creationId xmlns:a16="http://schemas.microsoft.com/office/drawing/2014/main" id="{06AD8B5B-84E1-4BD6-A171-B47FCC201E91}"/>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C19785B-9118-4311-845F-6373CD8A3C2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13677AB-66DA-4A82-8E9A-EDEE5AF988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8292902-19A1-42FF-B5B7-FD5E3D2E0A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79E3782-78BD-4329-B16F-FB4FF1A432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777D65F8-D908-4169-855C-C7A1FD62E37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35" name="楕円 134">
          <a:extLst>
            <a:ext uri="{FF2B5EF4-FFF2-40B4-BE49-F238E27FC236}">
              <a16:creationId xmlns:a16="http://schemas.microsoft.com/office/drawing/2014/main" id="{0FB5FC69-4C9A-435B-936C-45333BA73208}"/>
            </a:ext>
          </a:extLst>
        </xdr:cNvPr>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2557</xdr:rowOff>
    </xdr:from>
    <xdr:ext cx="469744" cy="259045"/>
    <xdr:sp macro="" textlink="">
      <xdr:nvSpPr>
        <xdr:cNvPr id="136" name="【図書館】&#10;一人当たり面積該当値テキスト">
          <a:extLst>
            <a:ext uri="{FF2B5EF4-FFF2-40B4-BE49-F238E27FC236}">
              <a16:creationId xmlns:a16="http://schemas.microsoft.com/office/drawing/2014/main" id="{533F8490-4860-4D96-8CDA-5AA712B21822}"/>
            </a:ext>
          </a:extLst>
        </xdr:cNvPr>
        <xdr:cNvSpPr txBox="1"/>
      </xdr:nvSpPr>
      <xdr:spPr>
        <a:xfrm>
          <a:off x="10515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166370</xdr:rowOff>
    </xdr:from>
    <xdr:to>
      <xdr:col>50</xdr:col>
      <xdr:colOff>165100</xdr:colOff>
      <xdr:row>38</xdr:row>
      <xdr:rowOff>96520</xdr:rowOff>
    </xdr:to>
    <xdr:sp macro="" textlink="">
      <xdr:nvSpPr>
        <xdr:cNvPr id="137" name="楕円 136">
          <a:extLst>
            <a:ext uri="{FF2B5EF4-FFF2-40B4-BE49-F238E27FC236}">
              <a16:creationId xmlns:a16="http://schemas.microsoft.com/office/drawing/2014/main" id="{44409E28-726C-4413-A4F3-9DA4F4D7D5B0}"/>
            </a:ext>
          </a:extLst>
        </xdr:cNvPr>
        <xdr:cNvSpPr/>
      </xdr:nvSpPr>
      <xdr:spPr>
        <a:xfrm>
          <a:off x="9588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45720</xdr:rowOff>
    </xdr:to>
    <xdr:cxnSp macro="">
      <xdr:nvCxnSpPr>
        <xdr:cNvPr id="138" name="直線コネクタ 137">
          <a:extLst>
            <a:ext uri="{FF2B5EF4-FFF2-40B4-BE49-F238E27FC236}">
              <a16:creationId xmlns:a16="http://schemas.microsoft.com/office/drawing/2014/main" id="{2B9F396F-E219-47EF-AE65-7F005547B10E}"/>
            </a:ext>
          </a:extLst>
        </xdr:cNvPr>
        <xdr:cNvCxnSpPr/>
      </xdr:nvCxnSpPr>
      <xdr:spPr>
        <a:xfrm flipV="1">
          <a:off x="9639300" y="6545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10160</xdr:rowOff>
    </xdr:from>
    <xdr:to>
      <xdr:col>46</xdr:col>
      <xdr:colOff>38100</xdr:colOff>
      <xdr:row>38</xdr:row>
      <xdr:rowOff>111760</xdr:rowOff>
    </xdr:to>
    <xdr:sp macro="" textlink="">
      <xdr:nvSpPr>
        <xdr:cNvPr id="139" name="楕円 138">
          <a:extLst>
            <a:ext uri="{FF2B5EF4-FFF2-40B4-BE49-F238E27FC236}">
              <a16:creationId xmlns:a16="http://schemas.microsoft.com/office/drawing/2014/main" id="{4697ED66-955D-4F75-9A82-A04802ED9D95}"/>
            </a:ext>
          </a:extLst>
        </xdr:cNvPr>
        <xdr:cNvSpPr/>
      </xdr:nvSpPr>
      <xdr:spPr>
        <a:xfrm>
          <a:off x="8699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45720</xdr:rowOff>
    </xdr:from>
    <xdr:to>
      <xdr:col>50</xdr:col>
      <xdr:colOff>114300</xdr:colOff>
      <xdr:row>38</xdr:row>
      <xdr:rowOff>60960</xdr:rowOff>
    </xdr:to>
    <xdr:cxnSp macro="">
      <xdr:nvCxnSpPr>
        <xdr:cNvPr id="140" name="直線コネクタ 139">
          <a:extLst>
            <a:ext uri="{FF2B5EF4-FFF2-40B4-BE49-F238E27FC236}">
              <a16:creationId xmlns:a16="http://schemas.microsoft.com/office/drawing/2014/main" id="{A05BAC7E-DA87-4398-B238-6C807D632B4E}"/>
            </a:ext>
          </a:extLst>
        </xdr:cNvPr>
        <xdr:cNvCxnSpPr/>
      </xdr:nvCxnSpPr>
      <xdr:spPr>
        <a:xfrm flipV="1">
          <a:off x="8750300" y="6560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41" name="楕円 140">
          <a:extLst>
            <a:ext uri="{FF2B5EF4-FFF2-40B4-BE49-F238E27FC236}">
              <a16:creationId xmlns:a16="http://schemas.microsoft.com/office/drawing/2014/main" id="{67907D71-DEC8-4BA7-B2D5-1D017296C6FC}"/>
            </a:ext>
          </a:extLst>
        </xdr:cNvPr>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60960</xdr:rowOff>
    </xdr:from>
    <xdr:to>
      <xdr:col>45</xdr:col>
      <xdr:colOff>177800</xdr:colOff>
      <xdr:row>38</xdr:row>
      <xdr:rowOff>76200</xdr:rowOff>
    </xdr:to>
    <xdr:cxnSp macro="">
      <xdr:nvCxnSpPr>
        <xdr:cNvPr id="142" name="直線コネクタ 141">
          <a:extLst>
            <a:ext uri="{FF2B5EF4-FFF2-40B4-BE49-F238E27FC236}">
              <a16:creationId xmlns:a16="http://schemas.microsoft.com/office/drawing/2014/main" id="{D751568C-667F-4BAF-95D3-D62E81CAC665}"/>
            </a:ext>
          </a:extLst>
        </xdr:cNvPr>
        <xdr:cNvCxnSpPr/>
      </xdr:nvCxnSpPr>
      <xdr:spPr>
        <a:xfrm flipV="1">
          <a:off x="7861300" y="6576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40640</xdr:rowOff>
    </xdr:from>
    <xdr:to>
      <xdr:col>36</xdr:col>
      <xdr:colOff>165100</xdr:colOff>
      <xdr:row>38</xdr:row>
      <xdr:rowOff>142240</xdr:rowOff>
    </xdr:to>
    <xdr:sp macro="" textlink="">
      <xdr:nvSpPr>
        <xdr:cNvPr id="143" name="楕円 142">
          <a:extLst>
            <a:ext uri="{FF2B5EF4-FFF2-40B4-BE49-F238E27FC236}">
              <a16:creationId xmlns:a16="http://schemas.microsoft.com/office/drawing/2014/main" id="{400B75BB-A449-4676-98E8-D46D9EA566BE}"/>
            </a:ext>
          </a:extLst>
        </xdr:cNvPr>
        <xdr:cNvSpPr/>
      </xdr:nvSpPr>
      <xdr:spPr>
        <a:xfrm>
          <a:off x="692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91440</xdr:rowOff>
    </xdr:to>
    <xdr:cxnSp macro="">
      <xdr:nvCxnSpPr>
        <xdr:cNvPr id="144" name="直線コネクタ 143">
          <a:extLst>
            <a:ext uri="{FF2B5EF4-FFF2-40B4-BE49-F238E27FC236}">
              <a16:creationId xmlns:a16="http://schemas.microsoft.com/office/drawing/2014/main" id="{194DDABC-50FE-479E-A10A-0EBC65E73C88}"/>
            </a:ext>
          </a:extLst>
        </xdr:cNvPr>
        <xdr:cNvCxnSpPr/>
      </xdr:nvCxnSpPr>
      <xdr:spPr>
        <a:xfrm flipV="1">
          <a:off x="6972300" y="6591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113047</xdr:rowOff>
    </xdr:from>
    <xdr:ext cx="469744" cy="259045"/>
    <xdr:sp macro="" textlink="">
      <xdr:nvSpPr>
        <xdr:cNvPr id="145" name="n_1mainValue【図書館】&#10;一人当たり面積">
          <a:extLst>
            <a:ext uri="{FF2B5EF4-FFF2-40B4-BE49-F238E27FC236}">
              <a16:creationId xmlns:a16="http://schemas.microsoft.com/office/drawing/2014/main" id="{A957A75A-0250-4601-BE94-C7E18C1D15F1}"/>
            </a:ext>
          </a:extLst>
        </xdr:cNvPr>
        <xdr:cNvSpPr txBox="1"/>
      </xdr:nvSpPr>
      <xdr:spPr>
        <a:xfrm>
          <a:off x="9391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128287</xdr:rowOff>
    </xdr:from>
    <xdr:ext cx="469744" cy="259045"/>
    <xdr:sp macro="" textlink="">
      <xdr:nvSpPr>
        <xdr:cNvPr id="146" name="n_2mainValue【図書館】&#10;一人当たり面積">
          <a:extLst>
            <a:ext uri="{FF2B5EF4-FFF2-40B4-BE49-F238E27FC236}">
              <a16:creationId xmlns:a16="http://schemas.microsoft.com/office/drawing/2014/main" id="{151B8C35-F424-4F10-B962-4F7FBB822BB1}"/>
            </a:ext>
          </a:extLst>
        </xdr:cNvPr>
        <xdr:cNvSpPr txBox="1"/>
      </xdr:nvSpPr>
      <xdr:spPr>
        <a:xfrm>
          <a:off x="8515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7" name="n_3mainValue【図書館】&#10;一人当たり面積">
          <a:extLst>
            <a:ext uri="{FF2B5EF4-FFF2-40B4-BE49-F238E27FC236}">
              <a16:creationId xmlns:a16="http://schemas.microsoft.com/office/drawing/2014/main" id="{F1578E01-5911-4840-9754-62690A82E9DB}"/>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158767</xdr:rowOff>
    </xdr:from>
    <xdr:ext cx="469744" cy="259045"/>
    <xdr:sp macro="" textlink="">
      <xdr:nvSpPr>
        <xdr:cNvPr id="148" name="n_4mainValue【図書館】&#10;一人当たり面積">
          <a:extLst>
            <a:ext uri="{FF2B5EF4-FFF2-40B4-BE49-F238E27FC236}">
              <a16:creationId xmlns:a16="http://schemas.microsoft.com/office/drawing/2014/main" id="{C112B82B-951D-47CA-B9BC-BB1933A09694}"/>
            </a:ext>
          </a:extLst>
        </xdr:cNvPr>
        <xdr:cNvSpPr txBox="1"/>
      </xdr:nvSpPr>
      <xdr:spPr>
        <a:xfrm>
          <a:off x="6737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F78B9B8-7E60-4C71-B04F-1047492116A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C7FFE1C-C318-48C2-AE6C-BCED11D718C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9AA6725-6D2F-4821-A5FC-9564260009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AE287FE-BDA3-47CF-84B7-D409E33E2D6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BE0B090-9265-40E7-9B50-C616F11E92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969F10E-F70E-4EAC-9257-CE33EEF155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F9CF680-CC0B-43C7-AA92-2AEA234C2B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33DF28B-6E6C-4965-872F-EDA378A7D98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9B860DB-121E-43CC-8C7D-D3FCF733DF8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A795F72-9589-47C7-9365-63FD02B326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BCF80CE-F1F4-4A15-9105-46048E63404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765D5E35-7901-4FAB-9AA8-E4B5E6DE239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C7B6831B-D28E-4CB4-BA16-E4B87375259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2C21C4AC-82CF-44D6-B083-17FC1E725EC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EEDEDE38-E84C-4FD1-B6C3-42C76DD7202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2B8AB440-9806-4531-931F-B9DCB11CD18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B15255F6-8B2C-404D-B859-F21D07F58E4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58D15-BD5A-4B48-86E6-DD4BDBF378B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2011BE64-233E-4A5C-A711-D60596E889D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149F3797-B6A4-49FD-9590-ECC43C9DA7B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2436E573-A77E-44AC-B04C-93765B4FC74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BA853FD3-9BBA-4403-B427-C78F165A20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BCBB6284-19E0-4DA3-8F41-DD178D54032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CAE40B6C-CB49-4581-8DC5-1B8D519F0C7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3" name="直線コネクタ 172">
          <a:extLst>
            <a:ext uri="{FF2B5EF4-FFF2-40B4-BE49-F238E27FC236}">
              <a16:creationId xmlns:a16="http://schemas.microsoft.com/office/drawing/2014/main" id="{89CBBD6B-3CB5-443A-899E-4F280A7E4ACC}"/>
            </a:ext>
          </a:extLst>
        </xdr:cNvPr>
        <xdr:cNvCxnSpPr/>
      </xdr:nvCxnSpPr>
      <xdr:spPr>
        <a:xfrm flipV="1">
          <a:off x="4634865" y="952119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F1974C20-199D-4B8F-ADE4-6D39465FB439}"/>
            </a:ext>
          </a:extLst>
        </xdr:cNvPr>
        <xdr:cNvSpPr txBox="1"/>
      </xdr:nvSpPr>
      <xdr:spPr>
        <a:xfrm>
          <a:off x="4673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5" name="直線コネクタ 174">
          <a:extLst>
            <a:ext uri="{FF2B5EF4-FFF2-40B4-BE49-F238E27FC236}">
              <a16:creationId xmlns:a16="http://schemas.microsoft.com/office/drawing/2014/main" id="{E3293EB6-5F6B-4E27-B238-C57353DEDCCF}"/>
            </a:ext>
          </a:extLst>
        </xdr:cNvPr>
        <xdr:cNvCxnSpPr/>
      </xdr:nvCxnSpPr>
      <xdr:spPr>
        <a:xfrm>
          <a:off x="4546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A8DC408-8789-4AD9-B2F6-154501E07D3D}"/>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a16="http://schemas.microsoft.com/office/drawing/2014/main" id="{42E1A049-7601-4C4F-B735-0905CCC955A8}"/>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151147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BC81E027-6484-4C34-A1E5-CAF4268E43E4}"/>
            </a:ext>
          </a:extLst>
        </xdr:cNvPr>
        <xdr:cNvSpPr txBox="1"/>
      </xdr:nvSpPr>
      <xdr:spPr>
        <a:xfrm>
          <a:off x="4673600" y="1026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9" name="フローチャート: 判断 178">
          <a:extLst>
            <a:ext uri="{FF2B5EF4-FFF2-40B4-BE49-F238E27FC236}">
              <a16:creationId xmlns:a16="http://schemas.microsoft.com/office/drawing/2014/main" id="{C6D18DC6-FA72-482F-B157-293C0AF52EC8}"/>
            </a:ext>
          </a:extLst>
        </xdr:cNvPr>
        <xdr:cNvSpPr/>
      </xdr:nvSpPr>
      <xdr:spPr>
        <a:xfrm>
          <a:off x="45847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80" name="フローチャート: 判断 179">
          <a:extLst>
            <a:ext uri="{FF2B5EF4-FFF2-40B4-BE49-F238E27FC236}">
              <a16:creationId xmlns:a16="http://schemas.microsoft.com/office/drawing/2014/main" id="{708B6655-2B22-45E4-B4D3-B8DF2D48A01C}"/>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17797</xdr:rowOff>
    </xdr:from>
    <xdr:ext cx="405111" cy="259045"/>
    <xdr:sp macro="" textlink="">
      <xdr:nvSpPr>
        <xdr:cNvPr id="181" name="n_1aveValue【体育館・プール】&#10;有形固定資産減価償却率">
          <a:extLst>
            <a:ext uri="{FF2B5EF4-FFF2-40B4-BE49-F238E27FC236}">
              <a16:creationId xmlns:a16="http://schemas.microsoft.com/office/drawing/2014/main" id="{5D33B729-1C5C-4172-A677-9E5D7283A348}"/>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40640</xdr:rowOff>
    </xdr:from>
    <xdr:to>
      <xdr:col>15</xdr:col>
      <xdr:colOff>101600</xdr:colOff>
      <xdr:row>60</xdr:row>
      <xdr:rowOff>142240</xdr:rowOff>
    </xdr:to>
    <xdr:sp macro="" textlink="">
      <xdr:nvSpPr>
        <xdr:cNvPr id="182" name="フローチャート: 判断 181">
          <a:extLst>
            <a:ext uri="{FF2B5EF4-FFF2-40B4-BE49-F238E27FC236}">
              <a16:creationId xmlns:a16="http://schemas.microsoft.com/office/drawing/2014/main" id="{AFA2EF80-577C-4B43-8128-EC10E2558BE4}"/>
            </a:ext>
          </a:extLst>
        </xdr:cNvPr>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158767</xdr:rowOff>
    </xdr:from>
    <xdr:ext cx="405111" cy="259045"/>
    <xdr:sp macro="" textlink="">
      <xdr:nvSpPr>
        <xdr:cNvPr id="183" name="n_2aveValue【体育館・プール】&#10;有形固定資産減価償却率">
          <a:extLst>
            <a:ext uri="{FF2B5EF4-FFF2-40B4-BE49-F238E27FC236}">
              <a16:creationId xmlns:a16="http://schemas.microsoft.com/office/drawing/2014/main" id="{DC581CC4-1DCC-4B90-9E56-D2F4864DA4F0}"/>
            </a:ext>
          </a:extLst>
        </xdr:cNvPr>
        <xdr:cNvSpPr txBox="1"/>
      </xdr:nvSpPr>
      <xdr:spPr>
        <a:xfrm>
          <a:off x="2705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80645</xdr:rowOff>
    </xdr:from>
    <xdr:to>
      <xdr:col>10</xdr:col>
      <xdr:colOff>165100</xdr:colOff>
      <xdr:row>61</xdr:row>
      <xdr:rowOff>10795</xdr:rowOff>
    </xdr:to>
    <xdr:sp macro="" textlink="">
      <xdr:nvSpPr>
        <xdr:cNvPr id="184" name="フローチャート: 判断 183">
          <a:extLst>
            <a:ext uri="{FF2B5EF4-FFF2-40B4-BE49-F238E27FC236}">
              <a16:creationId xmlns:a16="http://schemas.microsoft.com/office/drawing/2014/main" id="{832C4B2C-8A7F-4485-9F1D-BFF6205DCF1D}"/>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61</xdr:row>
      <xdr:rowOff>1922</xdr:rowOff>
    </xdr:from>
    <xdr:ext cx="405111" cy="259045"/>
    <xdr:sp macro="" textlink="">
      <xdr:nvSpPr>
        <xdr:cNvPr id="185" name="n_3aveValue【体育館・プール】&#10;有形固定資産減価償却率">
          <a:extLst>
            <a:ext uri="{FF2B5EF4-FFF2-40B4-BE49-F238E27FC236}">
              <a16:creationId xmlns:a16="http://schemas.microsoft.com/office/drawing/2014/main" id="{355C28A7-EAAC-455A-94B4-E685C2FAAEA2}"/>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65405</xdr:rowOff>
    </xdr:from>
    <xdr:to>
      <xdr:col>6</xdr:col>
      <xdr:colOff>38100</xdr:colOff>
      <xdr:row>60</xdr:row>
      <xdr:rowOff>167005</xdr:rowOff>
    </xdr:to>
    <xdr:sp macro="" textlink="">
      <xdr:nvSpPr>
        <xdr:cNvPr id="186" name="フローチャート: 判断 185">
          <a:extLst>
            <a:ext uri="{FF2B5EF4-FFF2-40B4-BE49-F238E27FC236}">
              <a16:creationId xmlns:a16="http://schemas.microsoft.com/office/drawing/2014/main" id="{49669E07-4975-44C6-97DD-A05A5B7FDE38}"/>
            </a:ext>
          </a:extLst>
        </xdr:cNvPr>
        <xdr:cNvSpPr/>
      </xdr:nvSpPr>
      <xdr:spPr>
        <a:xfrm>
          <a:off x="1079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158132</xdr:rowOff>
    </xdr:from>
    <xdr:ext cx="405111" cy="259045"/>
    <xdr:sp macro="" textlink="">
      <xdr:nvSpPr>
        <xdr:cNvPr id="187" name="n_4aveValue【体育館・プール】&#10;有形固定資産減価償却率">
          <a:extLst>
            <a:ext uri="{FF2B5EF4-FFF2-40B4-BE49-F238E27FC236}">
              <a16:creationId xmlns:a16="http://schemas.microsoft.com/office/drawing/2014/main" id="{E5F2AF84-F35B-471B-B152-992C8378A8F9}"/>
            </a:ext>
          </a:extLst>
        </xdr:cNvPr>
        <xdr:cNvSpPr txBox="1"/>
      </xdr:nvSpPr>
      <xdr:spPr>
        <a:xfrm>
          <a:off x="927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A6A5C01-3ADD-44C7-BBCF-CB095B2B26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C9361C6-46A5-4008-95D5-4F6327EB56E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03A0B35-EE30-44CF-BE8E-BF940AF6A86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97F68AF-EEE0-441D-8021-8CA7C94EE6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F6471EE7-E6D8-4370-830D-DA3FDA8BFA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93" name="楕円 192">
          <a:extLst>
            <a:ext uri="{FF2B5EF4-FFF2-40B4-BE49-F238E27FC236}">
              <a16:creationId xmlns:a16="http://schemas.microsoft.com/office/drawing/2014/main" id="{5B869480-0D6F-4721-BA9D-FD1CE7532342}"/>
            </a:ext>
          </a:extLst>
        </xdr:cNvPr>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74D77E3D-56D4-49BF-875C-34DC33EEB28E}"/>
            </a:ext>
          </a:extLst>
        </xdr:cNvPr>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195" name="楕円 194">
          <a:extLst>
            <a:ext uri="{FF2B5EF4-FFF2-40B4-BE49-F238E27FC236}">
              <a16:creationId xmlns:a16="http://schemas.microsoft.com/office/drawing/2014/main" id="{74118B25-124E-44F3-AAAF-B893EF97A444}"/>
            </a:ext>
          </a:extLst>
        </xdr:cNvPr>
        <xdr:cNvSpPr/>
      </xdr:nvSpPr>
      <xdr:spPr>
        <a:xfrm>
          <a:off x="3746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158115</xdr:rowOff>
    </xdr:from>
    <xdr:to>
      <xdr:col>24</xdr:col>
      <xdr:colOff>63500</xdr:colOff>
      <xdr:row>61</xdr:row>
      <xdr:rowOff>57150</xdr:rowOff>
    </xdr:to>
    <xdr:cxnSp macro="">
      <xdr:nvCxnSpPr>
        <xdr:cNvPr id="196" name="直線コネクタ 195">
          <a:extLst>
            <a:ext uri="{FF2B5EF4-FFF2-40B4-BE49-F238E27FC236}">
              <a16:creationId xmlns:a16="http://schemas.microsoft.com/office/drawing/2014/main" id="{653E083E-312C-4C3C-9F39-BEE682EDE500}"/>
            </a:ext>
          </a:extLst>
        </xdr:cNvPr>
        <xdr:cNvCxnSpPr/>
      </xdr:nvCxnSpPr>
      <xdr:spPr>
        <a:xfrm>
          <a:off x="3797300" y="1044511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73025</xdr:rowOff>
    </xdr:from>
    <xdr:to>
      <xdr:col>15</xdr:col>
      <xdr:colOff>101600</xdr:colOff>
      <xdr:row>61</xdr:row>
      <xdr:rowOff>3175</xdr:rowOff>
    </xdr:to>
    <xdr:sp macro="" textlink="">
      <xdr:nvSpPr>
        <xdr:cNvPr id="197" name="楕円 196">
          <a:extLst>
            <a:ext uri="{FF2B5EF4-FFF2-40B4-BE49-F238E27FC236}">
              <a16:creationId xmlns:a16="http://schemas.microsoft.com/office/drawing/2014/main" id="{8EFB07F5-5875-42BD-96F0-D8A203744320}"/>
            </a:ext>
          </a:extLst>
        </xdr:cNvPr>
        <xdr:cNvSpPr/>
      </xdr:nvSpPr>
      <xdr:spPr>
        <a:xfrm>
          <a:off x="2857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123825</xdr:rowOff>
    </xdr:from>
    <xdr:to>
      <xdr:col>19</xdr:col>
      <xdr:colOff>177800</xdr:colOff>
      <xdr:row>60</xdr:row>
      <xdr:rowOff>158115</xdr:rowOff>
    </xdr:to>
    <xdr:cxnSp macro="">
      <xdr:nvCxnSpPr>
        <xdr:cNvPr id="198" name="直線コネクタ 197">
          <a:extLst>
            <a:ext uri="{FF2B5EF4-FFF2-40B4-BE49-F238E27FC236}">
              <a16:creationId xmlns:a16="http://schemas.microsoft.com/office/drawing/2014/main" id="{55038F56-7FDF-4AF4-95E5-6F9CC8534BBD}"/>
            </a:ext>
          </a:extLst>
        </xdr:cNvPr>
        <xdr:cNvCxnSpPr/>
      </xdr:nvCxnSpPr>
      <xdr:spPr>
        <a:xfrm>
          <a:off x="2908300" y="104108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99" name="楕円 198">
          <a:extLst>
            <a:ext uri="{FF2B5EF4-FFF2-40B4-BE49-F238E27FC236}">
              <a16:creationId xmlns:a16="http://schemas.microsoft.com/office/drawing/2014/main" id="{B7D89FB5-C897-4BD2-BB82-F4B4BD7DC99E}"/>
            </a:ext>
          </a:extLst>
        </xdr:cNvPr>
        <xdr:cNvSpPr/>
      </xdr:nvSpPr>
      <xdr:spPr>
        <a:xfrm>
          <a:off x="1968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87630</xdr:rowOff>
    </xdr:from>
    <xdr:to>
      <xdr:col>15</xdr:col>
      <xdr:colOff>50800</xdr:colOff>
      <xdr:row>60</xdr:row>
      <xdr:rowOff>123825</xdr:rowOff>
    </xdr:to>
    <xdr:cxnSp macro="">
      <xdr:nvCxnSpPr>
        <xdr:cNvPr id="200" name="直線コネクタ 199">
          <a:extLst>
            <a:ext uri="{FF2B5EF4-FFF2-40B4-BE49-F238E27FC236}">
              <a16:creationId xmlns:a16="http://schemas.microsoft.com/office/drawing/2014/main" id="{8DFB2ACC-A0F5-4764-88D7-1DDA9F01CFF5}"/>
            </a:ext>
          </a:extLst>
        </xdr:cNvPr>
        <xdr:cNvCxnSpPr/>
      </xdr:nvCxnSpPr>
      <xdr:spPr>
        <a:xfrm>
          <a:off x="2019300" y="10374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170180</xdr:rowOff>
    </xdr:from>
    <xdr:to>
      <xdr:col>6</xdr:col>
      <xdr:colOff>38100</xdr:colOff>
      <xdr:row>60</xdr:row>
      <xdr:rowOff>100330</xdr:rowOff>
    </xdr:to>
    <xdr:sp macro="" textlink="">
      <xdr:nvSpPr>
        <xdr:cNvPr id="201" name="楕円 200">
          <a:extLst>
            <a:ext uri="{FF2B5EF4-FFF2-40B4-BE49-F238E27FC236}">
              <a16:creationId xmlns:a16="http://schemas.microsoft.com/office/drawing/2014/main" id="{A91F9556-3D0F-4F2A-B7E2-50D06725DD33}"/>
            </a:ext>
          </a:extLst>
        </xdr:cNvPr>
        <xdr:cNvSpPr/>
      </xdr:nvSpPr>
      <xdr:spPr>
        <a:xfrm>
          <a:off x="1079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49530</xdr:rowOff>
    </xdr:from>
    <xdr:to>
      <xdr:col>10</xdr:col>
      <xdr:colOff>114300</xdr:colOff>
      <xdr:row>60</xdr:row>
      <xdr:rowOff>87630</xdr:rowOff>
    </xdr:to>
    <xdr:cxnSp macro="">
      <xdr:nvCxnSpPr>
        <xdr:cNvPr id="202" name="直線コネクタ 201">
          <a:extLst>
            <a:ext uri="{FF2B5EF4-FFF2-40B4-BE49-F238E27FC236}">
              <a16:creationId xmlns:a16="http://schemas.microsoft.com/office/drawing/2014/main" id="{8E8D695E-D21D-4845-87C8-E190883AF776}"/>
            </a:ext>
          </a:extLst>
        </xdr:cNvPr>
        <xdr:cNvCxnSpPr/>
      </xdr:nvCxnSpPr>
      <xdr:spPr>
        <a:xfrm>
          <a:off x="1130300" y="10336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28592</xdr:rowOff>
    </xdr:from>
    <xdr:ext cx="405111" cy="259045"/>
    <xdr:sp macro="" textlink="">
      <xdr:nvSpPr>
        <xdr:cNvPr id="203" name="n_1mainValue【体育館・プール】&#10;有形固定資産減価償却率">
          <a:extLst>
            <a:ext uri="{FF2B5EF4-FFF2-40B4-BE49-F238E27FC236}">
              <a16:creationId xmlns:a16="http://schemas.microsoft.com/office/drawing/2014/main" id="{2ADD6714-725C-4A3F-9397-EBBCBCC6291D}"/>
            </a:ext>
          </a:extLst>
        </xdr:cNvPr>
        <xdr:cNvSpPr txBox="1"/>
      </xdr:nvSpPr>
      <xdr:spPr>
        <a:xfrm>
          <a:off x="3582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165752</xdr:rowOff>
    </xdr:from>
    <xdr:ext cx="405111" cy="259045"/>
    <xdr:sp macro="" textlink="">
      <xdr:nvSpPr>
        <xdr:cNvPr id="204" name="n_2mainValue【体育館・プール】&#10;有形固定資産減価償却率">
          <a:extLst>
            <a:ext uri="{FF2B5EF4-FFF2-40B4-BE49-F238E27FC236}">
              <a16:creationId xmlns:a16="http://schemas.microsoft.com/office/drawing/2014/main" id="{92B5F55E-F810-4509-AF7B-4CC6627D8769}"/>
            </a:ext>
          </a:extLst>
        </xdr:cNvPr>
        <xdr:cNvSpPr txBox="1"/>
      </xdr:nvSpPr>
      <xdr:spPr>
        <a:xfrm>
          <a:off x="2705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5" name="n_3mainValue【体育館・プール】&#10;有形固定資産減価償却率">
          <a:extLst>
            <a:ext uri="{FF2B5EF4-FFF2-40B4-BE49-F238E27FC236}">
              <a16:creationId xmlns:a16="http://schemas.microsoft.com/office/drawing/2014/main" id="{A61FD41C-63B0-4FDB-9B6F-419EA7D3CCB2}"/>
            </a:ext>
          </a:extLst>
        </xdr:cNvPr>
        <xdr:cNvSpPr txBox="1"/>
      </xdr:nvSpPr>
      <xdr:spPr>
        <a:xfrm>
          <a:off x="1816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116857</xdr:rowOff>
    </xdr:from>
    <xdr:ext cx="405111" cy="259045"/>
    <xdr:sp macro="" textlink="">
      <xdr:nvSpPr>
        <xdr:cNvPr id="206" name="n_4mainValue【体育館・プール】&#10;有形固定資産減価償却率">
          <a:extLst>
            <a:ext uri="{FF2B5EF4-FFF2-40B4-BE49-F238E27FC236}">
              <a16:creationId xmlns:a16="http://schemas.microsoft.com/office/drawing/2014/main" id="{A8456DFF-465C-4463-AE73-AEB27059B41B}"/>
            </a:ext>
          </a:extLst>
        </xdr:cNvPr>
        <xdr:cNvSpPr txBox="1"/>
      </xdr:nvSpPr>
      <xdr:spPr>
        <a:xfrm>
          <a:off x="927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4D616EC-F271-409C-AACE-B92C212642D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7D7F894-E534-484E-A5A6-C424919F6CD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8D20CCF-47C6-476C-8C1C-0F1A5E8B3EB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A6F4DCE-73E3-4E8B-97EA-1B1C948857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E79762A-8B7C-46B1-9656-0E5A0BF6282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D6BB51A-7C96-4392-A91C-3CE1800621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377089D-EFC5-4152-950E-5BF28397A62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42EC8F2-C3DE-425D-8E29-77729CF9FBD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33B54A2-B64B-419A-9830-AA150B5860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7B6FD3E-93D7-47BA-BB77-521DC8EA58D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9AE8455-5E90-4C9C-BD8E-8AA725560D5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A492DC76-0469-4DD3-AD75-FFA4C051B49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BEF8B271-C256-48AA-B2CB-B78FEA47E78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DB10F209-99A3-4EDE-877C-94A5FDBD49B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9B268716-08E5-4E56-8F6A-3A463557E06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BB9CC68B-EEEC-4EC6-B945-823EF087A5C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B208FD22-D975-477A-A50E-6950480CEDB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B92252E4-FE15-44AE-AB9A-51112B3779C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697AE8B7-D535-41DB-A6BA-3B8806A8571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E529F106-530F-45A6-BBE7-A1E6186D7F9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B2997F11-E8CE-4AA6-9B85-905BC2ACFA3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2B02F961-BF16-4BAD-99CE-EE087B27755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98BEA42-35CA-4D2D-889F-10917F98E5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6C0DA9E-CC17-4AC4-9BA0-48B02C5403A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88F52219-80EB-4D4B-AD18-53EBE709D7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2" name="直線コネクタ 231">
          <a:extLst>
            <a:ext uri="{FF2B5EF4-FFF2-40B4-BE49-F238E27FC236}">
              <a16:creationId xmlns:a16="http://schemas.microsoft.com/office/drawing/2014/main" id="{0C16A482-9916-4A0A-9011-B412863311CB}"/>
            </a:ext>
          </a:extLst>
        </xdr:cNvPr>
        <xdr:cNvCxnSpPr/>
      </xdr:nvCxnSpPr>
      <xdr:spPr>
        <a:xfrm flipV="1">
          <a:off x="10476865" y="9388928"/>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3" name="【体育館・プール】&#10;一人当たり面積最小値テキスト">
          <a:extLst>
            <a:ext uri="{FF2B5EF4-FFF2-40B4-BE49-F238E27FC236}">
              <a16:creationId xmlns:a16="http://schemas.microsoft.com/office/drawing/2014/main" id="{111198C7-71BA-442C-9D66-070A8A776587}"/>
            </a:ext>
          </a:extLst>
        </xdr:cNvPr>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4" name="直線コネクタ 233">
          <a:extLst>
            <a:ext uri="{FF2B5EF4-FFF2-40B4-BE49-F238E27FC236}">
              <a16:creationId xmlns:a16="http://schemas.microsoft.com/office/drawing/2014/main" id="{5797FC67-B050-4BE7-8B16-0A011A3EC649}"/>
            </a:ext>
          </a:extLst>
        </xdr:cNvPr>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5" name="【体育館・プール】&#10;一人当たり面積最大値テキスト">
          <a:extLst>
            <a:ext uri="{FF2B5EF4-FFF2-40B4-BE49-F238E27FC236}">
              <a16:creationId xmlns:a16="http://schemas.microsoft.com/office/drawing/2014/main" id="{00994D09-125D-4AA3-BACF-4BE1167B151C}"/>
            </a:ext>
          </a:extLst>
        </xdr:cNvPr>
        <xdr:cNvSpPr txBox="1"/>
      </xdr:nvSpPr>
      <xdr:spPr>
        <a:xfrm>
          <a:off x="10515600" y="916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6" name="直線コネクタ 235">
          <a:extLst>
            <a:ext uri="{FF2B5EF4-FFF2-40B4-BE49-F238E27FC236}">
              <a16:creationId xmlns:a16="http://schemas.microsoft.com/office/drawing/2014/main" id="{0371CF67-D108-4E36-A55E-B9BA141F0E2A}"/>
            </a:ext>
          </a:extLst>
        </xdr:cNvPr>
        <xdr:cNvCxnSpPr/>
      </xdr:nvCxnSpPr>
      <xdr:spPr>
        <a:xfrm>
          <a:off x="10388600" y="938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164392</xdr:rowOff>
    </xdr:from>
    <xdr:ext cx="469744" cy="259045"/>
    <xdr:sp macro="" textlink="">
      <xdr:nvSpPr>
        <xdr:cNvPr id="237" name="【体育館・プール】&#10;一人当たり面積平均値テキスト">
          <a:extLst>
            <a:ext uri="{FF2B5EF4-FFF2-40B4-BE49-F238E27FC236}">
              <a16:creationId xmlns:a16="http://schemas.microsoft.com/office/drawing/2014/main" id="{1D929C9E-D15C-4E42-B30E-6F62D859E028}"/>
            </a:ext>
          </a:extLst>
        </xdr:cNvPr>
        <xdr:cNvSpPr txBox="1"/>
      </xdr:nvSpPr>
      <xdr:spPr>
        <a:xfrm>
          <a:off x="10515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8" name="フローチャート: 判断 237">
          <a:extLst>
            <a:ext uri="{FF2B5EF4-FFF2-40B4-BE49-F238E27FC236}">
              <a16:creationId xmlns:a16="http://schemas.microsoft.com/office/drawing/2014/main" id="{1751F95F-C05E-4089-903E-83643F766B23}"/>
            </a:ext>
          </a:extLst>
        </xdr:cNvPr>
        <xdr:cNvSpPr/>
      </xdr:nvSpPr>
      <xdr:spPr>
        <a:xfrm>
          <a:off x="10426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9" name="フローチャート: 判断 238">
          <a:extLst>
            <a:ext uri="{FF2B5EF4-FFF2-40B4-BE49-F238E27FC236}">
              <a16:creationId xmlns:a16="http://schemas.microsoft.com/office/drawing/2014/main" id="{FEB38719-F61A-446B-87E1-02F1D92B7898}"/>
            </a:ext>
          </a:extLst>
        </xdr:cNvPr>
        <xdr:cNvSpPr/>
      </xdr:nvSpPr>
      <xdr:spPr>
        <a:xfrm>
          <a:off x="9588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118671</xdr:rowOff>
    </xdr:from>
    <xdr:ext cx="469744" cy="259045"/>
    <xdr:sp macro="" textlink="">
      <xdr:nvSpPr>
        <xdr:cNvPr id="240" name="n_1aveValue【体育館・プール】&#10;一人当たり面積">
          <a:extLst>
            <a:ext uri="{FF2B5EF4-FFF2-40B4-BE49-F238E27FC236}">
              <a16:creationId xmlns:a16="http://schemas.microsoft.com/office/drawing/2014/main" id="{B6573C8B-8FF2-4234-B43C-C266679A326F}"/>
            </a:ext>
          </a:extLst>
        </xdr:cNvPr>
        <xdr:cNvSpPr txBox="1"/>
      </xdr:nvSpPr>
      <xdr:spPr>
        <a:xfrm>
          <a:off x="9391727" y="104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241" name="フローチャート: 判断 240">
          <a:extLst>
            <a:ext uri="{FF2B5EF4-FFF2-40B4-BE49-F238E27FC236}">
              <a16:creationId xmlns:a16="http://schemas.microsoft.com/office/drawing/2014/main" id="{D9A4FB43-FD9F-4F2A-BF6C-E4A22F836912}"/>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133367</xdr:rowOff>
    </xdr:from>
    <xdr:ext cx="469744" cy="259045"/>
    <xdr:sp macro="" textlink="">
      <xdr:nvSpPr>
        <xdr:cNvPr id="242" name="n_2aveValue【体育館・プール】&#10;一人当たり面積">
          <a:extLst>
            <a:ext uri="{FF2B5EF4-FFF2-40B4-BE49-F238E27FC236}">
              <a16:creationId xmlns:a16="http://schemas.microsoft.com/office/drawing/2014/main" id="{07A0D4C8-7C1A-4E1C-AB8E-E4C10347C2AA}"/>
            </a:ext>
          </a:extLst>
        </xdr:cNvPr>
        <xdr:cNvSpPr txBox="1"/>
      </xdr:nvSpPr>
      <xdr:spPr>
        <a:xfrm>
          <a:off x="8515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135346</xdr:rowOff>
    </xdr:from>
    <xdr:to>
      <xdr:col>41</xdr:col>
      <xdr:colOff>101600</xdr:colOff>
      <xdr:row>61</xdr:row>
      <xdr:rowOff>65496</xdr:rowOff>
    </xdr:to>
    <xdr:sp macro="" textlink="">
      <xdr:nvSpPr>
        <xdr:cNvPr id="243" name="フローチャート: 判断 242">
          <a:extLst>
            <a:ext uri="{FF2B5EF4-FFF2-40B4-BE49-F238E27FC236}">
              <a16:creationId xmlns:a16="http://schemas.microsoft.com/office/drawing/2014/main" id="{6AB95171-E949-4695-A089-7A5413D6EA35}"/>
            </a:ext>
          </a:extLst>
        </xdr:cNvPr>
        <xdr:cNvSpPr/>
      </xdr:nvSpPr>
      <xdr:spPr>
        <a:xfrm>
          <a:off x="7810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56623</xdr:rowOff>
    </xdr:from>
    <xdr:ext cx="469744" cy="259045"/>
    <xdr:sp macro="" textlink="">
      <xdr:nvSpPr>
        <xdr:cNvPr id="244" name="n_3aveValue【体育館・プール】&#10;一人当たり面積">
          <a:extLst>
            <a:ext uri="{FF2B5EF4-FFF2-40B4-BE49-F238E27FC236}">
              <a16:creationId xmlns:a16="http://schemas.microsoft.com/office/drawing/2014/main" id="{B4772DD4-1681-4009-9883-3C02E91B42DF}"/>
            </a:ext>
          </a:extLst>
        </xdr:cNvPr>
        <xdr:cNvSpPr txBox="1"/>
      </xdr:nvSpPr>
      <xdr:spPr>
        <a:xfrm>
          <a:off x="7626427" y="1051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24312</xdr:rowOff>
    </xdr:from>
    <xdr:to>
      <xdr:col>36</xdr:col>
      <xdr:colOff>165100</xdr:colOff>
      <xdr:row>62</xdr:row>
      <xdr:rowOff>125912</xdr:rowOff>
    </xdr:to>
    <xdr:sp macro="" textlink="">
      <xdr:nvSpPr>
        <xdr:cNvPr id="245" name="フローチャート: 判断 244">
          <a:extLst>
            <a:ext uri="{FF2B5EF4-FFF2-40B4-BE49-F238E27FC236}">
              <a16:creationId xmlns:a16="http://schemas.microsoft.com/office/drawing/2014/main" id="{4FA74D96-214E-4EA0-A598-C323044DCBFC}"/>
            </a:ext>
          </a:extLst>
        </xdr:cNvPr>
        <xdr:cNvSpPr/>
      </xdr:nvSpPr>
      <xdr:spPr>
        <a:xfrm>
          <a:off x="6921500" y="106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117039</xdr:rowOff>
    </xdr:from>
    <xdr:ext cx="469744" cy="259045"/>
    <xdr:sp macro="" textlink="">
      <xdr:nvSpPr>
        <xdr:cNvPr id="246" name="n_4aveValue【体育館・プール】&#10;一人当たり面積">
          <a:extLst>
            <a:ext uri="{FF2B5EF4-FFF2-40B4-BE49-F238E27FC236}">
              <a16:creationId xmlns:a16="http://schemas.microsoft.com/office/drawing/2014/main" id="{A2FDC48F-55D3-41F0-A3A0-5FCCADAE481A}"/>
            </a:ext>
          </a:extLst>
        </xdr:cNvPr>
        <xdr:cNvSpPr txBox="1"/>
      </xdr:nvSpPr>
      <xdr:spPr>
        <a:xfrm>
          <a:off x="67374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357155D-E065-44DA-9F98-4F6CD05017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2B65380F-583F-4CE8-A7C3-847674024D5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1C07954F-946B-40C5-8849-9A51A813CC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236EE21E-055E-41ED-8758-530E425F07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5A9AD11A-23F7-4079-8ED8-1E14D0E819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102688</xdr:rowOff>
    </xdr:from>
    <xdr:to>
      <xdr:col>55</xdr:col>
      <xdr:colOff>50800</xdr:colOff>
      <xdr:row>59</xdr:row>
      <xdr:rowOff>32838</xdr:rowOff>
    </xdr:to>
    <xdr:sp macro="" textlink="">
      <xdr:nvSpPr>
        <xdr:cNvPr id="252" name="楕円 251">
          <a:extLst>
            <a:ext uri="{FF2B5EF4-FFF2-40B4-BE49-F238E27FC236}">
              <a16:creationId xmlns:a16="http://schemas.microsoft.com/office/drawing/2014/main" id="{F63D5673-4ECF-48D0-897B-28180CFA06F2}"/>
            </a:ext>
          </a:extLst>
        </xdr:cNvPr>
        <xdr:cNvSpPr/>
      </xdr:nvSpPr>
      <xdr:spPr>
        <a:xfrm>
          <a:off x="10426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125565</xdr:rowOff>
    </xdr:from>
    <xdr:ext cx="469744" cy="259045"/>
    <xdr:sp macro="" textlink="">
      <xdr:nvSpPr>
        <xdr:cNvPr id="253" name="【体育館・プール】&#10;一人当たり面積該当値テキスト">
          <a:extLst>
            <a:ext uri="{FF2B5EF4-FFF2-40B4-BE49-F238E27FC236}">
              <a16:creationId xmlns:a16="http://schemas.microsoft.com/office/drawing/2014/main" id="{F7D7F4CA-0D87-4620-A4C8-A0F81157AA23}"/>
            </a:ext>
          </a:extLst>
        </xdr:cNvPr>
        <xdr:cNvSpPr txBox="1"/>
      </xdr:nvSpPr>
      <xdr:spPr>
        <a:xfrm>
          <a:off x="10515600" y="989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127181</xdr:rowOff>
    </xdr:from>
    <xdr:to>
      <xdr:col>50</xdr:col>
      <xdr:colOff>165100</xdr:colOff>
      <xdr:row>59</xdr:row>
      <xdr:rowOff>57331</xdr:rowOff>
    </xdr:to>
    <xdr:sp macro="" textlink="">
      <xdr:nvSpPr>
        <xdr:cNvPr id="254" name="楕円 253">
          <a:extLst>
            <a:ext uri="{FF2B5EF4-FFF2-40B4-BE49-F238E27FC236}">
              <a16:creationId xmlns:a16="http://schemas.microsoft.com/office/drawing/2014/main" id="{6462DCD8-62D1-45DB-AD91-6CAA4092B6BA}"/>
            </a:ext>
          </a:extLst>
        </xdr:cNvPr>
        <xdr:cNvSpPr/>
      </xdr:nvSpPr>
      <xdr:spPr>
        <a:xfrm>
          <a:off x="9588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153488</xdr:rowOff>
    </xdr:from>
    <xdr:to>
      <xdr:col>55</xdr:col>
      <xdr:colOff>0</xdr:colOff>
      <xdr:row>59</xdr:row>
      <xdr:rowOff>6531</xdr:rowOff>
    </xdr:to>
    <xdr:cxnSp macro="">
      <xdr:nvCxnSpPr>
        <xdr:cNvPr id="255" name="直線コネクタ 254">
          <a:extLst>
            <a:ext uri="{FF2B5EF4-FFF2-40B4-BE49-F238E27FC236}">
              <a16:creationId xmlns:a16="http://schemas.microsoft.com/office/drawing/2014/main" id="{926D1F9B-131B-4D6C-9E9C-082EA243DCC5}"/>
            </a:ext>
          </a:extLst>
        </xdr:cNvPr>
        <xdr:cNvCxnSpPr/>
      </xdr:nvCxnSpPr>
      <xdr:spPr>
        <a:xfrm flipV="1">
          <a:off x="9639300" y="1009758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148409</xdr:rowOff>
    </xdr:from>
    <xdr:to>
      <xdr:col>46</xdr:col>
      <xdr:colOff>38100</xdr:colOff>
      <xdr:row>59</xdr:row>
      <xdr:rowOff>78559</xdr:rowOff>
    </xdr:to>
    <xdr:sp macro="" textlink="">
      <xdr:nvSpPr>
        <xdr:cNvPr id="256" name="楕円 255">
          <a:extLst>
            <a:ext uri="{FF2B5EF4-FFF2-40B4-BE49-F238E27FC236}">
              <a16:creationId xmlns:a16="http://schemas.microsoft.com/office/drawing/2014/main" id="{F1317CD9-6810-4603-95F8-C71E328D6EC3}"/>
            </a:ext>
          </a:extLst>
        </xdr:cNvPr>
        <xdr:cNvSpPr/>
      </xdr:nvSpPr>
      <xdr:spPr>
        <a:xfrm>
          <a:off x="8699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6531</xdr:rowOff>
    </xdr:from>
    <xdr:to>
      <xdr:col>50</xdr:col>
      <xdr:colOff>114300</xdr:colOff>
      <xdr:row>59</xdr:row>
      <xdr:rowOff>27759</xdr:rowOff>
    </xdr:to>
    <xdr:cxnSp macro="">
      <xdr:nvCxnSpPr>
        <xdr:cNvPr id="257" name="直線コネクタ 256">
          <a:extLst>
            <a:ext uri="{FF2B5EF4-FFF2-40B4-BE49-F238E27FC236}">
              <a16:creationId xmlns:a16="http://schemas.microsoft.com/office/drawing/2014/main" id="{18B331DB-B593-43F1-BC1D-DBB87CA1556B}"/>
            </a:ext>
          </a:extLst>
        </xdr:cNvPr>
        <xdr:cNvCxnSpPr/>
      </xdr:nvCxnSpPr>
      <xdr:spPr>
        <a:xfrm flipV="1">
          <a:off x="8750300" y="1012208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171269</xdr:rowOff>
    </xdr:from>
    <xdr:to>
      <xdr:col>41</xdr:col>
      <xdr:colOff>101600</xdr:colOff>
      <xdr:row>59</xdr:row>
      <xdr:rowOff>101419</xdr:rowOff>
    </xdr:to>
    <xdr:sp macro="" textlink="">
      <xdr:nvSpPr>
        <xdr:cNvPr id="258" name="楕円 257">
          <a:extLst>
            <a:ext uri="{FF2B5EF4-FFF2-40B4-BE49-F238E27FC236}">
              <a16:creationId xmlns:a16="http://schemas.microsoft.com/office/drawing/2014/main" id="{1FDC5C0A-7822-4284-9E88-F6F597ADD46F}"/>
            </a:ext>
          </a:extLst>
        </xdr:cNvPr>
        <xdr:cNvSpPr/>
      </xdr:nvSpPr>
      <xdr:spPr>
        <a:xfrm>
          <a:off x="7810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27759</xdr:rowOff>
    </xdr:from>
    <xdr:to>
      <xdr:col>45</xdr:col>
      <xdr:colOff>177800</xdr:colOff>
      <xdr:row>59</xdr:row>
      <xdr:rowOff>50619</xdr:rowOff>
    </xdr:to>
    <xdr:cxnSp macro="">
      <xdr:nvCxnSpPr>
        <xdr:cNvPr id="259" name="直線コネクタ 258">
          <a:extLst>
            <a:ext uri="{FF2B5EF4-FFF2-40B4-BE49-F238E27FC236}">
              <a16:creationId xmlns:a16="http://schemas.microsoft.com/office/drawing/2014/main" id="{8971AFE5-5DF3-4B5C-9891-522D0C7B78E7}"/>
            </a:ext>
          </a:extLst>
        </xdr:cNvPr>
        <xdr:cNvCxnSpPr/>
      </xdr:nvCxnSpPr>
      <xdr:spPr>
        <a:xfrm flipV="1">
          <a:off x="7861300" y="101433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17780</xdr:rowOff>
    </xdr:from>
    <xdr:to>
      <xdr:col>36</xdr:col>
      <xdr:colOff>165100</xdr:colOff>
      <xdr:row>59</xdr:row>
      <xdr:rowOff>119380</xdr:rowOff>
    </xdr:to>
    <xdr:sp macro="" textlink="">
      <xdr:nvSpPr>
        <xdr:cNvPr id="260" name="楕円 259">
          <a:extLst>
            <a:ext uri="{FF2B5EF4-FFF2-40B4-BE49-F238E27FC236}">
              <a16:creationId xmlns:a16="http://schemas.microsoft.com/office/drawing/2014/main" id="{00EB5392-5A84-4E1C-A9BA-D6AB58863DCB}"/>
            </a:ext>
          </a:extLst>
        </xdr:cNvPr>
        <xdr:cNvSpPr/>
      </xdr:nvSpPr>
      <xdr:spPr>
        <a:xfrm>
          <a:off x="6921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50619</xdr:rowOff>
    </xdr:from>
    <xdr:to>
      <xdr:col>41</xdr:col>
      <xdr:colOff>50800</xdr:colOff>
      <xdr:row>59</xdr:row>
      <xdr:rowOff>68580</xdr:rowOff>
    </xdr:to>
    <xdr:cxnSp macro="">
      <xdr:nvCxnSpPr>
        <xdr:cNvPr id="261" name="直線コネクタ 260">
          <a:extLst>
            <a:ext uri="{FF2B5EF4-FFF2-40B4-BE49-F238E27FC236}">
              <a16:creationId xmlns:a16="http://schemas.microsoft.com/office/drawing/2014/main" id="{521B1492-815D-4B08-8D72-D87D014A334E}"/>
            </a:ext>
          </a:extLst>
        </xdr:cNvPr>
        <xdr:cNvCxnSpPr/>
      </xdr:nvCxnSpPr>
      <xdr:spPr>
        <a:xfrm flipV="1">
          <a:off x="6972300" y="101661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73858</xdr:rowOff>
    </xdr:from>
    <xdr:ext cx="469744" cy="259045"/>
    <xdr:sp macro="" textlink="">
      <xdr:nvSpPr>
        <xdr:cNvPr id="262" name="n_1mainValue【体育館・プール】&#10;一人当たり面積">
          <a:extLst>
            <a:ext uri="{FF2B5EF4-FFF2-40B4-BE49-F238E27FC236}">
              <a16:creationId xmlns:a16="http://schemas.microsoft.com/office/drawing/2014/main" id="{D6754B67-11CD-4E30-A965-3D366A5C64B6}"/>
            </a:ext>
          </a:extLst>
        </xdr:cNvPr>
        <xdr:cNvSpPr txBox="1"/>
      </xdr:nvSpPr>
      <xdr:spPr>
        <a:xfrm>
          <a:off x="9391727" y="984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95086</xdr:rowOff>
    </xdr:from>
    <xdr:ext cx="469744" cy="259045"/>
    <xdr:sp macro="" textlink="">
      <xdr:nvSpPr>
        <xdr:cNvPr id="263" name="n_2mainValue【体育館・プール】&#10;一人当たり面積">
          <a:extLst>
            <a:ext uri="{FF2B5EF4-FFF2-40B4-BE49-F238E27FC236}">
              <a16:creationId xmlns:a16="http://schemas.microsoft.com/office/drawing/2014/main" id="{E68935DA-7AA4-409C-AE01-DD222793E46A}"/>
            </a:ext>
          </a:extLst>
        </xdr:cNvPr>
        <xdr:cNvSpPr txBox="1"/>
      </xdr:nvSpPr>
      <xdr:spPr>
        <a:xfrm>
          <a:off x="8515427" y="986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117946</xdr:rowOff>
    </xdr:from>
    <xdr:ext cx="469744" cy="259045"/>
    <xdr:sp macro="" textlink="">
      <xdr:nvSpPr>
        <xdr:cNvPr id="264" name="n_3mainValue【体育館・プール】&#10;一人当たり面積">
          <a:extLst>
            <a:ext uri="{FF2B5EF4-FFF2-40B4-BE49-F238E27FC236}">
              <a16:creationId xmlns:a16="http://schemas.microsoft.com/office/drawing/2014/main" id="{8731C3CD-690D-4FB8-89AC-9AF395C609F8}"/>
            </a:ext>
          </a:extLst>
        </xdr:cNvPr>
        <xdr:cNvSpPr txBox="1"/>
      </xdr:nvSpPr>
      <xdr:spPr>
        <a:xfrm>
          <a:off x="7626427" y="989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135907</xdr:rowOff>
    </xdr:from>
    <xdr:ext cx="469744" cy="259045"/>
    <xdr:sp macro="" textlink="">
      <xdr:nvSpPr>
        <xdr:cNvPr id="265" name="n_4mainValue【体育館・プール】&#10;一人当たり面積">
          <a:extLst>
            <a:ext uri="{FF2B5EF4-FFF2-40B4-BE49-F238E27FC236}">
              <a16:creationId xmlns:a16="http://schemas.microsoft.com/office/drawing/2014/main" id="{DADC0075-93F1-424B-B055-E3FB57CC6CFB}"/>
            </a:ext>
          </a:extLst>
        </xdr:cNvPr>
        <xdr:cNvSpPr txBox="1"/>
      </xdr:nvSpPr>
      <xdr:spPr>
        <a:xfrm>
          <a:off x="67374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368105E-2766-4B9D-A78F-D01EC0E0B76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51EAB25-8B24-46C1-BF33-354CB55036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7B3EF738-1D10-4CC1-B445-D299523859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EF9EF00-7D07-44E5-B1BB-EB8FA82D0F7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96244A5-63F4-49F8-9430-4F4D222101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4A112E0-F0CA-4FA8-B3D0-EBD6D9AE0D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F43DBD4-76C2-4A84-92FF-C970AB19CB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24D252BA-CC57-4782-A58F-D41FDD33E12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D362E4F-D17D-4B50-BA2D-BAB1068F1A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D93FDD3-CB82-4F6E-B46A-816A318949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F5B90E7-DD43-4CE5-8B70-8CD9619EA6F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967FB5D3-FD6A-4A52-AF0E-BBD5AC7948D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468052A1-8940-4D75-9A1A-A7BDB90EB01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C1DD2FE9-6B4C-49E2-9A20-639CE00F3CA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9BD111A0-08B8-45FC-9674-26B63F76587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5C1D44F5-B975-429E-B8FA-77FD4BA919B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7E66C4C5-3CE0-4528-9FD2-5308E5B67FF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2155CC22-34EE-4119-A7D9-D5546052425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143B0F1-3236-4504-9A15-EF0958E810E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C05B5078-8776-4D20-8B5D-75C5D6B7ACC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CD446ADC-2FBF-46C7-A863-4C08C0E4A90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773713D-78E8-4991-A150-C9D6E92A16D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F930DE4-913E-4A64-9DB3-3B354034769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91EF218D-3916-4461-B50D-F06750784B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32386</xdr:rowOff>
    </xdr:from>
    <xdr:to>
      <xdr:col>24</xdr:col>
      <xdr:colOff>62865</xdr:colOff>
      <xdr:row>86</xdr:row>
      <xdr:rowOff>57150</xdr:rowOff>
    </xdr:to>
    <xdr:cxnSp macro="">
      <xdr:nvCxnSpPr>
        <xdr:cNvPr id="290" name="直線コネクタ 289">
          <a:extLst>
            <a:ext uri="{FF2B5EF4-FFF2-40B4-BE49-F238E27FC236}">
              <a16:creationId xmlns:a16="http://schemas.microsoft.com/office/drawing/2014/main" id="{F8D50E1D-1185-485F-962C-38B3373465F9}"/>
            </a:ext>
          </a:extLst>
        </xdr:cNvPr>
        <xdr:cNvCxnSpPr/>
      </xdr:nvCxnSpPr>
      <xdr:spPr>
        <a:xfrm flipV="1">
          <a:off x="4634865" y="13748386"/>
          <a:ext cx="0" cy="1053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60977</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F48AFD1A-664D-4106-BB19-DCAEB2C27553}"/>
            </a:ext>
          </a:extLst>
        </xdr:cNvPr>
        <xdr:cNvSpPr txBox="1"/>
      </xdr:nvSpPr>
      <xdr:spPr>
        <a:xfrm>
          <a:off x="4673600"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57150</xdr:rowOff>
    </xdr:from>
    <xdr:to>
      <xdr:col>24</xdr:col>
      <xdr:colOff>152400</xdr:colOff>
      <xdr:row>86</xdr:row>
      <xdr:rowOff>57150</xdr:rowOff>
    </xdr:to>
    <xdr:cxnSp macro="">
      <xdr:nvCxnSpPr>
        <xdr:cNvPr id="292" name="直線コネクタ 291">
          <a:extLst>
            <a:ext uri="{FF2B5EF4-FFF2-40B4-BE49-F238E27FC236}">
              <a16:creationId xmlns:a16="http://schemas.microsoft.com/office/drawing/2014/main" id="{CEB8FAF8-2772-4C3A-B9CB-BE730F73E7A6}"/>
            </a:ext>
          </a:extLst>
        </xdr:cNvPr>
        <xdr:cNvCxnSpPr/>
      </xdr:nvCxnSpPr>
      <xdr:spPr>
        <a:xfrm>
          <a:off x="4546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150513</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224D0FA-1070-4E52-A5FF-307F3A508B20}"/>
            </a:ext>
          </a:extLst>
        </xdr:cNvPr>
        <xdr:cNvSpPr txBox="1"/>
      </xdr:nvSpPr>
      <xdr:spPr>
        <a:xfrm>
          <a:off x="4673600" y="1352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32386</xdr:rowOff>
    </xdr:from>
    <xdr:to>
      <xdr:col>24</xdr:col>
      <xdr:colOff>152400</xdr:colOff>
      <xdr:row>80</xdr:row>
      <xdr:rowOff>32386</xdr:rowOff>
    </xdr:to>
    <xdr:cxnSp macro="">
      <xdr:nvCxnSpPr>
        <xdr:cNvPr id="294" name="直線コネクタ 293">
          <a:extLst>
            <a:ext uri="{FF2B5EF4-FFF2-40B4-BE49-F238E27FC236}">
              <a16:creationId xmlns:a16="http://schemas.microsoft.com/office/drawing/2014/main" id="{E8790848-95DB-4208-9542-BE8183BC4C20}"/>
            </a:ext>
          </a:extLst>
        </xdr:cNvPr>
        <xdr:cNvCxnSpPr/>
      </xdr:nvCxnSpPr>
      <xdr:spPr>
        <a:xfrm>
          <a:off x="4546600" y="1374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148607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72D8208D-3487-4944-999D-03ECA43D96EA}"/>
            </a:ext>
          </a:extLst>
        </xdr:cNvPr>
        <xdr:cNvSpPr txBox="1"/>
      </xdr:nvSpPr>
      <xdr:spPr>
        <a:xfrm>
          <a:off x="4673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296" name="フローチャート: 判断 295">
          <a:extLst>
            <a:ext uri="{FF2B5EF4-FFF2-40B4-BE49-F238E27FC236}">
              <a16:creationId xmlns:a16="http://schemas.microsoft.com/office/drawing/2014/main" id="{ECA59031-3188-4EF5-9B2A-A7A706556EDE}"/>
            </a:ext>
          </a:extLst>
        </xdr:cNvPr>
        <xdr:cNvSpPr/>
      </xdr:nvSpPr>
      <xdr:spPr>
        <a:xfrm>
          <a:off x="4584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7" name="フローチャート: 判断 296">
          <a:extLst>
            <a:ext uri="{FF2B5EF4-FFF2-40B4-BE49-F238E27FC236}">
              <a16:creationId xmlns:a16="http://schemas.microsoft.com/office/drawing/2014/main" id="{33F4AC6A-FDD8-4DEE-BAE3-C8B405CDEBD2}"/>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47641</xdr:rowOff>
    </xdr:from>
    <xdr:ext cx="405111" cy="259045"/>
    <xdr:sp macro="" textlink="">
      <xdr:nvSpPr>
        <xdr:cNvPr id="298" name="n_1aveValue【福祉施設】&#10;有形固定資産減価償却率">
          <a:extLst>
            <a:ext uri="{FF2B5EF4-FFF2-40B4-BE49-F238E27FC236}">
              <a16:creationId xmlns:a16="http://schemas.microsoft.com/office/drawing/2014/main" id="{78429359-B89C-467A-98A3-4C4B02AF3460}"/>
            </a:ext>
          </a:extLst>
        </xdr:cNvPr>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93980</xdr:rowOff>
    </xdr:from>
    <xdr:to>
      <xdr:col>15</xdr:col>
      <xdr:colOff>101600</xdr:colOff>
      <xdr:row>82</xdr:row>
      <xdr:rowOff>24130</xdr:rowOff>
    </xdr:to>
    <xdr:sp macro="" textlink="">
      <xdr:nvSpPr>
        <xdr:cNvPr id="299" name="フローチャート: 判断 298">
          <a:extLst>
            <a:ext uri="{FF2B5EF4-FFF2-40B4-BE49-F238E27FC236}">
              <a16:creationId xmlns:a16="http://schemas.microsoft.com/office/drawing/2014/main" id="{F7AD243D-7730-40C5-9C60-2F1E33BC5AAB}"/>
            </a:ext>
          </a:extLst>
        </xdr:cNvPr>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15257</xdr:rowOff>
    </xdr:from>
    <xdr:ext cx="405111" cy="259045"/>
    <xdr:sp macro="" textlink="">
      <xdr:nvSpPr>
        <xdr:cNvPr id="300" name="n_2aveValue【福祉施設】&#10;有形固定資産減価償却率">
          <a:extLst>
            <a:ext uri="{FF2B5EF4-FFF2-40B4-BE49-F238E27FC236}">
              <a16:creationId xmlns:a16="http://schemas.microsoft.com/office/drawing/2014/main" id="{2C019C1C-2CAA-434A-9B07-FA0926800611}"/>
            </a:ext>
          </a:extLst>
        </xdr:cNvPr>
        <xdr:cNvSpPr txBox="1"/>
      </xdr:nvSpPr>
      <xdr:spPr>
        <a:xfrm>
          <a:off x="2705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116839</xdr:rowOff>
    </xdr:from>
    <xdr:to>
      <xdr:col>10</xdr:col>
      <xdr:colOff>165100</xdr:colOff>
      <xdr:row>82</xdr:row>
      <xdr:rowOff>46989</xdr:rowOff>
    </xdr:to>
    <xdr:sp macro="" textlink="">
      <xdr:nvSpPr>
        <xdr:cNvPr id="301" name="フローチャート: 判断 300">
          <a:extLst>
            <a:ext uri="{FF2B5EF4-FFF2-40B4-BE49-F238E27FC236}">
              <a16:creationId xmlns:a16="http://schemas.microsoft.com/office/drawing/2014/main" id="{B491D655-48B1-441D-B57B-6688A88ABC87}"/>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38116</xdr:rowOff>
    </xdr:from>
    <xdr:ext cx="405111" cy="259045"/>
    <xdr:sp macro="" textlink="">
      <xdr:nvSpPr>
        <xdr:cNvPr id="302" name="n_3aveValue【福祉施設】&#10;有形固定資産減価償却率">
          <a:extLst>
            <a:ext uri="{FF2B5EF4-FFF2-40B4-BE49-F238E27FC236}">
              <a16:creationId xmlns:a16="http://schemas.microsoft.com/office/drawing/2014/main" id="{9D08AF82-0766-45DA-96DB-CFB45FCAC428}"/>
            </a:ext>
          </a:extLst>
        </xdr:cNvPr>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99695</xdr:rowOff>
    </xdr:from>
    <xdr:to>
      <xdr:col>6</xdr:col>
      <xdr:colOff>38100</xdr:colOff>
      <xdr:row>82</xdr:row>
      <xdr:rowOff>29845</xdr:rowOff>
    </xdr:to>
    <xdr:sp macro="" textlink="">
      <xdr:nvSpPr>
        <xdr:cNvPr id="303" name="フローチャート: 判断 302">
          <a:extLst>
            <a:ext uri="{FF2B5EF4-FFF2-40B4-BE49-F238E27FC236}">
              <a16:creationId xmlns:a16="http://schemas.microsoft.com/office/drawing/2014/main" id="{9491E212-AA19-4156-B1B3-A7C8C3F5D223}"/>
            </a:ext>
          </a:extLst>
        </xdr:cNvPr>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82</xdr:row>
      <xdr:rowOff>20972</xdr:rowOff>
    </xdr:from>
    <xdr:ext cx="405111" cy="259045"/>
    <xdr:sp macro="" textlink="">
      <xdr:nvSpPr>
        <xdr:cNvPr id="304" name="n_4aveValue【福祉施設】&#10;有形固定資産減価償却率">
          <a:extLst>
            <a:ext uri="{FF2B5EF4-FFF2-40B4-BE49-F238E27FC236}">
              <a16:creationId xmlns:a16="http://schemas.microsoft.com/office/drawing/2014/main" id="{BE003238-39DB-4ABA-BF68-4F9E5E70329B}"/>
            </a:ext>
          </a:extLst>
        </xdr:cNvPr>
        <xdr:cNvSpPr txBox="1"/>
      </xdr:nvSpPr>
      <xdr:spPr>
        <a:xfrm>
          <a:off x="927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6842B15-EBD0-4548-BA57-DAE5A9C61D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DCB8C0B-3ABE-4F6E-AD81-B3ED7B74E2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DAFC9FB-749A-4B2E-9696-A5DCA8AAA7A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D7A499D0-15B7-41D8-8B39-B7771EAB844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EE834BF4-85E2-4CA3-9B21-4376B31084A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158750</xdr:rowOff>
    </xdr:from>
    <xdr:to>
      <xdr:col>24</xdr:col>
      <xdr:colOff>114300</xdr:colOff>
      <xdr:row>80</xdr:row>
      <xdr:rowOff>88900</xdr:rowOff>
    </xdr:to>
    <xdr:sp macro="" textlink="">
      <xdr:nvSpPr>
        <xdr:cNvPr id="310" name="楕円 309">
          <a:extLst>
            <a:ext uri="{FF2B5EF4-FFF2-40B4-BE49-F238E27FC236}">
              <a16:creationId xmlns:a16="http://schemas.microsoft.com/office/drawing/2014/main" id="{AAB66745-2D50-4356-A708-64E639DBB9DF}"/>
            </a:ext>
          </a:extLst>
        </xdr:cNvPr>
        <xdr:cNvSpPr/>
      </xdr:nvSpPr>
      <xdr:spPr>
        <a:xfrm>
          <a:off x="4584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106062</xdr:rowOff>
    </xdr:from>
    <xdr:ext cx="405111" cy="259045"/>
    <xdr:sp macro="" textlink="">
      <xdr:nvSpPr>
        <xdr:cNvPr id="311" name="【福祉施設】&#10;有形固定資産減価償却率該当値テキスト">
          <a:extLst>
            <a:ext uri="{FF2B5EF4-FFF2-40B4-BE49-F238E27FC236}">
              <a16:creationId xmlns:a16="http://schemas.microsoft.com/office/drawing/2014/main" id="{303C74F0-7807-4DAC-B9AC-1D9E1E913719}"/>
            </a:ext>
          </a:extLst>
        </xdr:cNvPr>
        <xdr:cNvSpPr txBox="1"/>
      </xdr:nvSpPr>
      <xdr:spPr>
        <a:xfrm>
          <a:off x="4673600" y="1365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71120</xdr:rowOff>
    </xdr:from>
    <xdr:to>
      <xdr:col>20</xdr:col>
      <xdr:colOff>38100</xdr:colOff>
      <xdr:row>80</xdr:row>
      <xdr:rowOff>1270</xdr:rowOff>
    </xdr:to>
    <xdr:sp macro="" textlink="">
      <xdr:nvSpPr>
        <xdr:cNvPr id="312" name="楕円 311">
          <a:extLst>
            <a:ext uri="{FF2B5EF4-FFF2-40B4-BE49-F238E27FC236}">
              <a16:creationId xmlns:a16="http://schemas.microsoft.com/office/drawing/2014/main" id="{E0FD322A-069A-455F-872D-698907E88704}"/>
            </a:ext>
          </a:extLst>
        </xdr:cNvPr>
        <xdr:cNvSpPr/>
      </xdr:nvSpPr>
      <xdr:spPr>
        <a:xfrm>
          <a:off x="3746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121920</xdr:rowOff>
    </xdr:from>
    <xdr:to>
      <xdr:col>24</xdr:col>
      <xdr:colOff>63500</xdr:colOff>
      <xdr:row>80</xdr:row>
      <xdr:rowOff>38100</xdr:rowOff>
    </xdr:to>
    <xdr:cxnSp macro="">
      <xdr:nvCxnSpPr>
        <xdr:cNvPr id="313" name="直線コネクタ 312">
          <a:extLst>
            <a:ext uri="{FF2B5EF4-FFF2-40B4-BE49-F238E27FC236}">
              <a16:creationId xmlns:a16="http://schemas.microsoft.com/office/drawing/2014/main" id="{EC83C231-FF5D-421E-BB0B-91E958270D5F}"/>
            </a:ext>
          </a:extLst>
        </xdr:cNvPr>
        <xdr:cNvCxnSpPr/>
      </xdr:nvCxnSpPr>
      <xdr:spPr>
        <a:xfrm>
          <a:off x="3797300" y="136664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27305</xdr:rowOff>
    </xdr:from>
    <xdr:to>
      <xdr:col>15</xdr:col>
      <xdr:colOff>101600</xdr:colOff>
      <xdr:row>79</xdr:row>
      <xdr:rowOff>128905</xdr:rowOff>
    </xdr:to>
    <xdr:sp macro="" textlink="">
      <xdr:nvSpPr>
        <xdr:cNvPr id="314" name="楕円 313">
          <a:extLst>
            <a:ext uri="{FF2B5EF4-FFF2-40B4-BE49-F238E27FC236}">
              <a16:creationId xmlns:a16="http://schemas.microsoft.com/office/drawing/2014/main" id="{71A3DBAD-5D43-4684-B01B-C8136610ED0D}"/>
            </a:ext>
          </a:extLst>
        </xdr:cNvPr>
        <xdr:cNvSpPr/>
      </xdr:nvSpPr>
      <xdr:spPr>
        <a:xfrm>
          <a:off x="2857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78105</xdr:rowOff>
    </xdr:from>
    <xdr:to>
      <xdr:col>19</xdr:col>
      <xdr:colOff>177800</xdr:colOff>
      <xdr:row>79</xdr:row>
      <xdr:rowOff>121920</xdr:rowOff>
    </xdr:to>
    <xdr:cxnSp macro="">
      <xdr:nvCxnSpPr>
        <xdr:cNvPr id="315" name="直線コネクタ 314">
          <a:extLst>
            <a:ext uri="{FF2B5EF4-FFF2-40B4-BE49-F238E27FC236}">
              <a16:creationId xmlns:a16="http://schemas.microsoft.com/office/drawing/2014/main" id="{CFAA6928-85B5-4BCF-B319-73AB5F1974C0}"/>
            </a:ext>
          </a:extLst>
        </xdr:cNvPr>
        <xdr:cNvCxnSpPr/>
      </xdr:nvCxnSpPr>
      <xdr:spPr>
        <a:xfrm>
          <a:off x="2908300" y="136226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29211</xdr:rowOff>
    </xdr:from>
    <xdr:to>
      <xdr:col>10</xdr:col>
      <xdr:colOff>165100</xdr:colOff>
      <xdr:row>79</xdr:row>
      <xdr:rowOff>130811</xdr:rowOff>
    </xdr:to>
    <xdr:sp macro="" textlink="">
      <xdr:nvSpPr>
        <xdr:cNvPr id="316" name="楕円 315">
          <a:extLst>
            <a:ext uri="{FF2B5EF4-FFF2-40B4-BE49-F238E27FC236}">
              <a16:creationId xmlns:a16="http://schemas.microsoft.com/office/drawing/2014/main" id="{7A722985-068B-4687-855F-49C84137B691}"/>
            </a:ext>
          </a:extLst>
        </xdr:cNvPr>
        <xdr:cNvSpPr/>
      </xdr:nvSpPr>
      <xdr:spPr>
        <a:xfrm>
          <a:off x="1968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78105</xdr:rowOff>
    </xdr:from>
    <xdr:to>
      <xdr:col>15</xdr:col>
      <xdr:colOff>50800</xdr:colOff>
      <xdr:row>79</xdr:row>
      <xdr:rowOff>80011</xdr:rowOff>
    </xdr:to>
    <xdr:cxnSp macro="">
      <xdr:nvCxnSpPr>
        <xdr:cNvPr id="317" name="直線コネクタ 316">
          <a:extLst>
            <a:ext uri="{FF2B5EF4-FFF2-40B4-BE49-F238E27FC236}">
              <a16:creationId xmlns:a16="http://schemas.microsoft.com/office/drawing/2014/main" id="{9BAA607A-54AA-473C-A32E-837749CF54B3}"/>
            </a:ext>
          </a:extLst>
        </xdr:cNvPr>
        <xdr:cNvCxnSpPr/>
      </xdr:nvCxnSpPr>
      <xdr:spPr>
        <a:xfrm flipV="1">
          <a:off x="2019300" y="136226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156845</xdr:rowOff>
    </xdr:from>
    <xdr:to>
      <xdr:col>6</xdr:col>
      <xdr:colOff>38100</xdr:colOff>
      <xdr:row>79</xdr:row>
      <xdr:rowOff>86995</xdr:rowOff>
    </xdr:to>
    <xdr:sp macro="" textlink="">
      <xdr:nvSpPr>
        <xdr:cNvPr id="318" name="楕円 317">
          <a:extLst>
            <a:ext uri="{FF2B5EF4-FFF2-40B4-BE49-F238E27FC236}">
              <a16:creationId xmlns:a16="http://schemas.microsoft.com/office/drawing/2014/main" id="{31F91FE7-9DD5-4ECE-8B22-7F8C59B36316}"/>
            </a:ext>
          </a:extLst>
        </xdr:cNvPr>
        <xdr:cNvSpPr/>
      </xdr:nvSpPr>
      <xdr:spPr>
        <a:xfrm>
          <a:off x="1079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36195</xdr:rowOff>
    </xdr:from>
    <xdr:to>
      <xdr:col>10</xdr:col>
      <xdr:colOff>114300</xdr:colOff>
      <xdr:row>79</xdr:row>
      <xdr:rowOff>80011</xdr:rowOff>
    </xdr:to>
    <xdr:cxnSp macro="">
      <xdr:nvCxnSpPr>
        <xdr:cNvPr id="319" name="直線コネクタ 318">
          <a:extLst>
            <a:ext uri="{FF2B5EF4-FFF2-40B4-BE49-F238E27FC236}">
              <a16:creationId xmlns:a16="http://schemas.microsoft.com/office/drawing/2014/main" id="{7DF7EC12-C6DD-4BAE-8515-D7E03F158E7C}"/>
            </a:ext>
          </a:extLst>
        </xdr:cNvPr>
        <xdr:cNvCxnSpPr/>
      </xdr:nvCxnSpPr>
      <xdr:spPr>
        <a:xfrm>
          <a:off x="1130300" y="135807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17797</xdr:rowOff>
    </xdr:from>
    <xdr:ext cx="405111" cy="259045"/>
    <xdr:sp macro="" textlink="">
      <xdr:nvSpPr>
        <xdr:cNvPr id="320" name="n_1mainValue【福祉施設】&#10;有形固定資産減価償却率">
          <a:extLst>
            <a:ext uri="{FF2B5EF4-FFF2-40B4-BE49-F238E27FC236}">
              <a16:creationId xmlns:a16="http://schemas.microsoft.com/office/drawing/2014/main" id="{F866EE4F-F1C3-4E9D-AB4F-A1EA0437354F}"/>
            </a:ext>
          </a:extLst>
        </xdr:cNvPr>
        <xdr:cNvSpPr txBox="1"/>
      </xdr:nvSpPr>
      <xdr:spPr>
        <a:xfrm>
          <a:off x="35820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145432</xdr:rowOff>
    </xdr:from>
    <xdr:ext cx="405111" cy="259045"/>
    <xdr:sp macro="" textlink="">
      <xdr:nvSpPr>
        <xdr:cNvPr id="321" name="n_2mainValue【福祉施設】&#10;有形固定資産減価償却率">
          <a:extLst>
            <a:ext uri="{FF2B5EF4-FFF2-40B4-BE49-F238E27FC236}">
              <a16:creationId xmlns:a16="http://schemas.microsoft.com/office/drawing/2014/main" id="{B5E70840-0A92-4739-B90D-C87751CF9B7D}"/>
            </a:ext>
          </a:extLst>
        </xdr:cNvPr>
        <xdr:cNvSpPr txBox="1"/>
      </xdr:nvSpPr>
      <xdr:spPr>
        <a:xfrm>
          <a:off x="2705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147338</xdr:rowOff>
    </xdr:from>
    <xdr:ext cx="405111" cy="259045"/>
    <xdr:sp macro="" textlink="">
      <xdr:nvSpPr>
        <xdr:cNvPr id="322" name="n_3mainValue【福祉施設】&#10;有形固定資産減価償却率">
          <a:extLst>
            <a:ext uri="{FF2B5EF4-FFF2-40B4-BE49-F238E27FC236}">
              <a16:creationId xmlns:a16="http://schemas.microsoft.com/office/drawing/2014/main" id="{858570FC-365E-4FCC-9E38-3F860A9D1237}"/>
            </a:ext>
          </a:extLst>
        </xdr:cNvPr>
        <xdr:cNvSpPr txBox="1"/>
      </xdr:nvSpPr>
      <xdr:spPr>
        <a:xfrm>
          <a:off x="1816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103522</xdr:rowOff>
    </xdr:from>
    <xdr:ext cx="405111" cy="259045"/>
    <xdr:sp macro="" textlink="">
      <xdr:nvSpPr>
        <xdr:cNvPr id="323" name="n_4mainValue【福祉施設】&#10;有形固定資産減価償却率">
          <a:extLst>
            <a:ext uri="{FF2B5EF4-FFF2-40B4-BE49-F238E27FC236}">
              <a16:creationId xmlns:a16="http://schemas.microsoft.com/office/drawing/2014/main" id="{F5C61628-4CDD-4DCA-A667-D36D620E1B55}"/>
            </a:ext>
          </a:extLst>
        </xdr:cNvPr>
        <xdr:cNvSpPr txBox="1"/>
      </xdr:nvSpPr>
      <xdr:spPr>
        <a:xfrm>
          <a:off x="927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5B2975F2-D2B8-4FE1-B8F1-DD64FA7BF57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59C6CB0E-7CF3-4B11-A506-E5C04A78C1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E0FAC4A-AB2B-4653-BF8D-7C846E4DAA9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E5ED05E2-FF89-4A22-9E77-897A50D1EE9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F379483-1CC6-42D0-8AE6-3EC234D61D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8727BFEC-74C2-4381-944A-BC2A38C135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D01EEA7-7E44-4C5E-B8A0-00EE6064873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40A9C47-D0A9-450B-9478-E03F0274134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919E2E2-01C1-4532-B3E9-6D50C2B54E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3BAED54-01AC-4A95-9C45-163FA95A2E1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1A1F263F-81BF-4445-8F14-79A1E9DB8A9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1227B855-027A-45D5-860F-1F8DC9B93E8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10EFA0B2-62A0-420D-BEBF-75B1DB08AA3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E0046BDB-5105-4A49-AA38-ABF0893CB4A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BB06B84B-D6C8-42D5-A41F-1F204C6DE6A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2A03AA6A-22E3-4796-A72C-19DC3AE6948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7F0DF20A-7780-4870-B0C1-F965D10E358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9E32A852-5097-411F-8E7F-0F47CB7451E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966AF4AD-F7E2-4312-8590-759C1D98ADE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D28381CF-B1D2-443E-A648-072833457E4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1CA54415-F44E-470E-9D81-27CC6E57855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12AD9702-4119-4256-968A-D34663E16C3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EB5379C6-1B8F-45D7-B598-4AB537D11D4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2951331-BBA7-4ABF-9CB4-9AD3913A838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FF58A388-469A-4838-B000-FDD5BAA7B73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349" name="直線コネクタ 348">
          <a:extLst>
            <a:ext uri="{FF2B5EF4-FFF2-40B4-BE49-F238E27FC236}">
              <a16:creationId xmlns:a16="http://schemas.microsoft.com/office/drawing/2014/main" id="{667A9C12-FF2F-4EF9-8DA9-ED9FA4678A44}"/>
            </a:ext>
          </a:extLst>
        </xdr:cNvPr>
        <xdr:cNvCxnSpPr/>
      </xdr:nvCxnSpPr>
      <xdr:spPr>
        <a:xfrm flipV="1">
          <a:off x="10476865" y="13345886"/>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350" name="【福祉施設】&#10;一人当たり面積最小値テキスト">
          <a:extLst>
            <a:ext uri="{FF2B5EF4-FFF2-40B4-BE49-F238E27FC236}">
              <a16:creationId xmlns:a16="http://schemas.microsoft.com/office/drawing/2014/main" id="{35EB108D-E99A-4E95-BFEE-EA7CCFE511C3}"/>
            </a:ext>
          </a:extLst>
        </xdr:cNvPr>
        <xdr:cNvSpPr txBox="1"/>
      </xdr:nvSpPr>
      <xdr:spPr>
        <a:xfrm>
          <a:off x="10515600" y="148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351" name="直線コネクタ 350">
          <a:extLst>
            <a:ext uri="{FF2B5EF4-FFF2-40B4-BE49-F238E27FC236}">
              <a16:creationId xmlns:a16="http://schemas.microsoft.com/office/drawing/2014/main" id="{BBAD7B4E-5096-472A-9D55-1942714AD16C}"/>
            </a:ext>
          </a:extLst>
        </xdr:cNvPr>
        <xdr:cNvCxnSpPr/>
      </xdr:nvCxnSpPr>
      <xdr:spPr>
        <a:xfrm>
          <a:off x="10388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52" name="【福祉施設】&#10;一人当たり面積最大値テキスト">
          <a:extLst>
            <a:ext uri="{FF2B5EF4-FFF2-40B4-BE49-F238E27FC236}">
              <a16:creationId xmlns:a16="http://schemas.microsoft.com/office/drawing/2014/main" id="{519233B9-4241-4938-BA51-2ED80015538D}"/>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3" name="直線コネクタ 352">
          <a:extLst>
            <a:ext uri="{FF2B5EF4-FFF2-40B4-BE49-F238E27FC236}">
              <a16:creationId xmlns:a16="http://schemas.microsoft.com/office/drawing/2014/main" id="{464AB6DA-A9A3-4E64-896D-7128F6976DDF}"/>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58800</xdr:rowOff>
    </xdr:from>
    <xdr:ext cx="469744" cy="259045"/>
    <xdr:sp macro="" textlink="">
      <xdr:nvSpPr>
        <xdr:cNvPr id="354" name="【福祉施設】&#10;一人当たり面積平均値テキスト">
          <a:extLst>
            <a:ext uri="{FF2B5EF4-FFF2-40B4-BE49-F238E27FC236}">
              <a16:creationId xmlns:a16="http://schemas.microsoft.com/office/drawing/2014/main" id="{8790C097-4BF3-4E61-AF9E-444092CB7A41}"/>
            </a:ext>
          </a:extLst>
        </xdr:cNvPr>
        <xdr:cNvSpPr txBox="1"/>
      </xdr:nvSpPr>
      <xdr:spPr>
        <a:xfrm>
          <a:off x="10515600" y="1428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55" name="フローチャート: 判断 354">
          <a:extLst>
            <a:ext uri="{FF2B5EF4-FFF2-40B4-BE49-F238E27FC236}">
              <a16:creationId xmlns:a16="http://schemas.microsoft.com/office/drawing/2014/main" id="{ABF0086B-A6D5-4349-A373-A63654FB89C3}"/>
            </a:ext>
          </a:extLst>
        </xdr:cNvPr>
        <xdr:cNvSpPr/>
      </xdr:nvSpPr>
      <xdr:spPr>
        <a:xfrm>
          <a:off x="10426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6" name="フローチャート: 判断 355">
          <a:extLst>
            <a:ext uri="{FF2B5EF4-FFF2-40B4-BE49-F238E27FC236}">
              <a16:creationId xmlns:a16="http://schemas.microsoft.com/office/drawing/2014/main" id="{FAECABF8-00B0-4686-933D-74E71E39FA58}"/>
            </a:ext>
          </a:extLst>
        </xdr:cNvPr>
        <xdr:cNvSpPr/>
      </xdr:nvSpPr>
      <xdr:spPr>
        <a:xfrm>
          <a:off x="9588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14713</xdr:rowOff>
    </xdr:from>
    <xdr:ext cx="469744" cy="259045"/>
    <xdr:sp macro="" textlink="">
      <xdr:nvSpPr>
        <xdr:cNvPr id="357" name="n_1aveValue【福祉施設】&#10;一人当たり面積">
          <a:extLst>
            <a:ext uri="{FF2B5EF4-FFF2-40B4-BE49-F238E27FC236}">
              <a16:creationId xmlns:a16="http://schemas.microsoft.com/office/drawing/2014/main" id="{82F3565A-BD67-4191-A64D-4D6578F18F10}"/>
            </a:ext>
          </a:extLst>
        </xdr:cNvPr>
        <xdr:cNvSpPr txBox="1"/>
      </xdr:nvSpPr>
      <xdr:spPr>
        <a:xfrm>
          <a:off x="93917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93436</xdr:rowOff>
    </xdr:from>
    <xdr:to>
      <xdr:col>46</xdr:col>
      <xdr:colOff>38100</xdr:colOff>
      <xdr:row>84</xdr:row>
      <xdr:rowOff>23586</xdr:rowOff>
    </xdr:to>
    <xdr:sp macro="" textlink="">
      <xdr:nvSpPr>
        <xdr:cNvPr id="358" name="フローチャート: 判断 357">
          <a:extLst>
            <a:ext uri="{FF2B5EF4-FFF2-40B4-BE49-F238E27FC236}">
              <a16:creationId xmlns:a16="http://schemas.microsoft.com/office/drawing/2014/main" id="{DCEC9B3B-165B-46B4-B200-53C99EB1AA2B}"/>
            </a:ext>
          </a:extLst>
        </xdr:cNvPr>
        <xdr:cNvSpPr/>
      </xdr:nvSpPr>
      <xdr:spPr>
        <a:xfrm>
          <a:off x="8699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14713</xdr:rowOff>
    </xdr:from>
    <xdr:ext cx="469744" cy="259045"/>
    <xdr:sp macro="" textlink="">
      <xdr:nvSpPr>
        <xdr:cNvPr id="359" name="n_2aveValue【福祉施設】&#10;一人当たり面積">
          <a:extLst>
            <a:ext uri="{FF2B5EF4-FFF2-40B4-BE49-F238E27FC236}">
              <a16:creationId xmlns:a16="http://schemas.microsoft.com/office/drawing/2014/main" id="{3D7E3DAC-198D-4439-81C5-323F6C83F326}"/>
            </a:ext>
          </a:extLst>
        </xdr:cNvPr>
        <xdr:cNvSpPr txBox="1"/>
      </xdr:nvSpPr>
      <xdr:spPr>
        <a:xfrm>
          <a:off x="85154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144055</xdr:rowOff>
    </xdr:from>
    <xdr:to>
      <xdr:col>41</xdr:col>
      <xdr:colOff>101600</xdr:colOff>
      <xdr:row>83</xdr:row>
      <xdr:rowOff>74205</xdr:rowOff>
    </xdr:to>
    <xdr:sp macro="" textlink="">
      <xdr:nvSpPr>
        <xdr:cNvPr id="360" name="フローチャート: 判断 359">
          <a:extLst>
            <a:ext uri="{FF2B5EF4-FFF2-40B4-BE49-F238E27FC236}">
              <a16:creationId xmlns:a16="http://schemas.microsoft.com/office/drawing/2014/main" id="{32E2714B-8E60-4A19-AC09-3481809D9FD5}"/>
            </a:ext>
          </a:extLst>
        </xdr:cNvPr>
        <xdr:cNvSpPr/>
      </xdr:nvSpPr>
      <xdr:spPr>
        <a:xfrm>
          <a:off x="781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65332</xdr:rowOff>
    </xdr:from>
    <xdr:ext cx="469744" cy="259045"/>
    <xdr:sp macro="" textlink="">
      <xdr:nvSpPr>
        <xdr:cNvPr id="361" name="n_3aveValue【福祉施設】&#10;一人当たり面積">
          <a:extLst>
            <a:ext uri="{FF2B5EF4-FFF2-40B4-BE49-F238E27FC236}">
              <a16:creationId xmlns:a16="http://schemas.microsoft.com/office/drawing/2014/main" id="{F7346881-32F2-4470-923F-6BD6A4F329B7}"/>
            </a:ext>
          </a:extLst>
        </xdr:cNvPr>
        <xdr:cNvSpPr txBox="1"/>
      </xdr:nvSpPr>
      <xdr:spPr>
        <a:xfrm>
          <a:off x="7626427" y="1429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111398</xdr:rowOff>
    </xdr:from>
    <xdr:to>
      <xdr:col>36</xdr:col>
      <xdr:colOff>165100</xdr:colOff>
      <xdr:row>85</xdr:row>
      <xdr:rowOff>41548</xdr:rowOff>
    </xdr:to>
    <xdr:sp macro="" textlink="">
      <xdr:nvSpPr>
        <xdr:cNvPr id="362" name="フローチャート: 判断 361">
          <a:extLst>
            <a:ext uri="{FF2B5EF4-FFF2-40B4-BE49-F238E27FC236}">
              <a16:creationId xmlns:a16="http://schemas.microsoft.com/office/drawing/2014/main" id="{6792CA7B-5A84-4FB6-92FB-5DF9EC1EE355}"/>
            </a:ext>
          </a:extLst>
        </xdr:cNvPr>
        <xdr:cNvSpPr/>
      </xdr:nvSpPr>
      <xdr:spPr>
        <a:xfrm>
          <a:off x="6921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85</xdr:row>
      <xdr:rowOff>32675</xdr:rowOff>
    </xdr:from>
    <xdr:ext cx="469744" cy="259045"/>
    <xdr:sp macro="" textlink="">
      <xdr:nvSpPr>
        <xdr:cNvPr id="363" name="n_4aveValue【福祉施設】&#10;一人当たり面積">
          <a:extLst>
            <a:ext uri="{FF2B5EF4-FFF2-40B4-BE49-F238E27FC236}">
              <a16:creationId xmlns:a16="http://schemas.microsoft.com/office/drawing/2014/main" id="{CF83D2C6-3F9A-4C9C-909A-E98193B524E3}"/>
            </a:ext>
          </a:extLst>
        </xdr:cNvPr>
        <xdr:cNvSpPr txBox="1"/>
      </xdr:nvSpPr>
      <xdr:spPr>
        <a:xfrm>
          <a:off x="67374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E166E70-2180-44D5-9B51-FC75AB92F4A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A8C2B45F-DD9F-4544-A315-542487947E4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7FEE35C1-913F-4C07-A6EB-417BC027F7E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6907D3FE-4B5C-4607-A7FB-27308F89AB4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32B3AD5F-C0B9-4DD8-B1D1-AB8147E7C39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3629</xdr:rowOff>
    </xdr:from>
    <xdr:to>
      <xdr:col>55</xdr:col>
      <xdr:colOff>50800</xdr:colOff>
      <xdr:row>82</xdr:row>
      <xdr:rowOff>105229</xdr:rowOff>
    </xdr:to>
    <xdr:sp macro="" textlink="">
      <xdr:nvSpPr>
        <xdr:cNvPr id="369" name="楕円 368">
          <a:extLst>
            <a:ext uri="{FF2B5EF4-FFF2-40B4-BE49-F238E27FC236}">
              <a16:creationId xmlns:a16="http://schemas.microsoft.com/office/drawing/2014/main" id="{037E0890-F434-4C2B-91A6-23D217B87167}"/>
            </a:ext>
          </a:extLst>
        </xdr:cNvPr>
        <xdr:cNvSpPr/>
      </xdr:nvSpPr>
      <xdr:spPr>
        <a:xfrm>
          <a:off x="104267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26506</xdr:rowOff>
    </xdr:from>
    <xdr:ext cx="469744" cy="259045"/>
    <xdr:sp macro="" textlink="">
      <xdr:nvSpPr>
        <xdr:cNvPr id="370" name="【福祉施設】&#10;一人当たり面積該当値テキスト">
          <a:extLst>
            <a:ext uri="{FF2B5EF4-FFF2-40B4-BE49-F238E27FC236}">
              <a16:creationId xmlns:a16="http://schemas.microsoft.com/office/drawing/2014/main" id="{95D7F73B-8B7E-459C-B677-CA23FF04C425}"/>
            </a:ext>
          </a:extLst>
        </xdr:cNvPr>
        <xdr:cNvSpPr txBox="1"/>
      </xdr:nvSpPr>
      <xdr:spPr>
        <a:xfrm>
          <a:off x="10515600" y="1391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19957</xdr:rowOff>
    </xdr:from>
    <xdr:to>
      <xdr:col>50</xdr:col>
      <xdr:colOff>165100</xdr:colOff>
      <xdr:row>82</xdr:row>
      <xdr:rowOff>121557</xdr:rowOff>
    </xdr:to>
    <xdr:sp macro="" textlink="">
      <xdr:nvSpPr>
        <xdr:cNvPr id="371" name="楕円 370">
          <a:extLst>
            <a:ext uri="{FF2B5EF4-FFF2-40B4-BE49-F238E27FC236}">
              <a16:creationId xmlns:a16="http://schemas.microsoft.com/office/drawing/2014/main" id="{E90A6CF0-68C2-40AC-9B19-E6080DEDD837}"/>
            </a:ext>
          </a:extLst>
        </xdr:cNvPr>
        <xdr:cNvSpPr/>
      </xdr:nvSpPr>
      <xdr:spPr>
        <a:xfrm>
          <a:off x="958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54429</xdr:rowOff>
    </xdr:from>
    <xdr:to>
      <xdr:col>55</xdr:col>
      <xdr:colOff>0</xdr:colOff>
      <xdr:row>82</xdr:row>
      <xdr:rowOff>70757</xdr:rowOff>
    </xdr:to>
    <xdr:cxnSp macro="">
      <xdr:nvCxnSpPr>
        <xdr:cNvPr id="372" name="直線コネクタ 371">
          <a:extLst>
            <a:ext uri="{FF2B5EF4-FFF2-40B4-BE49-F238E27FC236}">
              <a16:creationId xmlns:a16="http://schemas.microsoft.com/office/drawing/2014/main" id="{FECAF20B-11D8-40C6-9403-AF9ED2BE9A5E}"/>
            </a:ext>
          </a:extLst>
        </xdr:cNvPr>
        <xdr:cNvCxnSpPr/>
      </xdr:nvCxnSpPr>
      <xdr:spPr>
        <a:xfrm flipV="1">
          <a:off x="9639300" y="141133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36286</xdr:rowOff>
    </xdr:from>
    <xdr:to>
      <xdr:col>46</xdr:col>
      <xdr:colOff>38100</xdr:colOff>
      <xdr:row>82</xdr:row>
      <xdr:rowOff>137886</xdr:rowOff>
    </xdr:to>
    <xdr:sp macro="" textlink="">
      <xdr:nvSpPr>
        <xdr:cNvPr id="373" name="楕円 372">
          <a:extLst>
            <a:ext uri="{FF2B5EF4-FFF2-40B4-BE49-F238E27FC236}">
              <a16:creationId xmlns:a16="http://schemas.microsoft.com/office/drawing/2014/main" id="{21A44427-57CA-463B-B1AD-071FC03F2BBD}"/>
            </a:ext>
          </a:extLst>
        </xdr:cNvPr>
        <xdr:cNvSpPr/>
      </xdr:nvSpPr>
      <xdr:spPr>
        <a:xfrm>
          <a:off x="8699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70757</xdr:rowOff>
    </xdr:from>
    <xdr:to>
      <xdr:col>50</xdr:col>
      <xdr:colOff>114300</xdr:colOff>
      <xdr:row>82</xdr:row>
      <xdr:rowOff>87086</xdr:rowOff>
    </xdr:to>
    <xdr:cxnSp macro="">
      <xdr:nvCxnSpPr>
        <xdr:cNvPr id="374" name="直線コネクタ 373">
          <a:extLst>
            <a:ext uri="{FF2B5EF4-FFF2-40B4-BE49-F238E27FC236}">
              <a16:creationId xmlns:a16="http://schemas.microsoft.com/office/drawing/2014/main" id="{0A31C3D0-F20B-44CE-BA3E-B3456F00AB28}"/>
            </a:ext>
          </a:extLst>
        </xdr:cNvPr>
        <xdr:cNvCxnSpPr/>
      </xdr:nvCxnSpPr>
      <xdr:spPr>
        <a:xfrm flipV="1">
          <a:off x="8750300" y="141296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145687</xdr:rowOff>
    </xdr:from>
    <xdr:to>
      <xdr:col>41</xdr:col>
      <xdr:colOff>101600</xdr:colOff>
      <xdr:row>82</xdr:row>
      <xdr:rowOff>75837</xdr:rowOff>
    </xdr:to>
    <xdr:sp macro="" textlink="">
      <xdr:nvSpPr>
        <xdr:cNvPr id="375" name="楕円 374">
          <a:extLst>
            <a:ext uri="{FF2B5EF4-FFF2-40B4-BE49-F238E27FC236}">
              <a16:creationId xmlns:a16="http://schemas.microsoft.com/office/drawing/2014/main" id="{EBB4E49B-606E-4387-B070-35123942AAB6}"/>
            </a:ext>
          </a:extLst>
        </xdr:cNvPr>
        <xdr:cNvSpPr/>
      </xdr:nvSpPr>
      <xdr:spPr>
        <a:xfrm>
          <a:off x="7810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25037</xdr:rowOff>
    </xdr:from>
    <xdr:to>
      <xdr:col>45</xdr:col>
      <xdr:colOff>177800</xdr:colOff>
      <xdr:row>82</xdr:row>
      <xdr:rowOff>87086</xdr:rowOff>
    </xdr:to>
    <xdr:cxnSp macro="">
      <xdr:nvCxnSpPr>
        <xdr:cNvPr id="376" name="直線コネクタ 375">
          <a:extLst>
            <a:ext uri="{FF2B5EF4-FFF2-40B4-BE49-F238E27FC236}">
              <a16:creationId xmlns:a16="http://schemas.microsoft.com/office/drawing/2014/main" id="{DF467E9D-CE01-47E0-8B08-80672C9D5EBE}"/>
            </a:ext>
          </a:extLst>
        </xdr:cNvPr>
        <xdr:cNvCxnSpPr/>
      </xdr:nvCxnSpPr>
      <xdr:spPr>
        <a:xfrm>
          <a:off x="7861300" y="1408393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162016</xdr:rowOff>
    </xdr:from>
    <xdr:to>
      <xdr:col>36</xdr:col>
      <xdr:colOff>165100</xdr:colOff>
      <xdr:row>82</xdr:row>
      <xdr:rowOff>92166</xdr:rowOff>
    </xdr:to>
    <xdr:sp macro="" textlink="">
      <xdr:nvSpPr>
        <xdr:cNvPr id="377" name="楕円 376">
          <a:extLst>
            <a:ext uri="{FF2B5EF4-FFF2-40B4-BE49-F238E27FC236}">
              <a16:creationId xmlns:a16="http://schemas.microsoft.com/office/drawing/2014/main" id="{732DDCEF-A076-42B1-A4E1-FD29573FB2A6}"/>
            </a:ext>
          </a:extLst>
        </xdr:cNvPr>
        <xdr:cNvSpPr/>
      </xdr:nvSpPr>
      <xdr:spPr>
        <a:xfrm>
          <a:off x="6921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25037</xdr:rowOff>
    </xdr:from>
    <xdr:to>
      <xdr:col>41</xdr:col>
      <xdr:colOff>50800</xdr:colOff>
      <xdr:row>82</xdr:row>
      <xdr:rowOff>41366</xdr:rowOff>
    </xdr:to>
    <xdr:cxnSp macro="">
      <xdr:nvCxnSpPr>
        <xdr:cNvPr id="378" name="直線コネクタ 377">
          <a:extLst>
            <a:ext uri="{FF2B5EF4-FFF2-40B4-BE49-F238E27FC236}">
              <a16:creationId xmlns:a16="http://schemas.microsoft.com/office/drawing/2014/main" id="{B503FB46-4840-4F8B-8BB7-62F292B70453}"/>
            </a:ext>
          </a:extLst>
        </xdr:cNvPr>
        <xdr:cNvCxnSpPr/>
      </xdr:nvCxnSpPr>
      <xdr:spPr>
        <a:xfrm flipV="1">
          <a:off x="6972300" y="140839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138084</xdr:rowOff>
    </xdr:from>
    <xdr:ext cx="469744" cy="259045"/>
    <xdr:sp macro="" textlink="">
      <xdr:nvSpPr>
        <xdr:cNvPr id="379" name="n_1mainValue【福祉施設】&#10;一人当たり面積">
          <a:extLst>
            <a:ext uri="{FF2B5EF4-FFF2-40B4-BE49-F238E27FC236}">
              <a16:creationId xmlns:a16="http://schemas.microsoft.com/office/drawing/2014/main" id="{82511A94-FC9B-4FEE-9D7C-FF347AEBAF80}"/>
            </a:ext>
          </a:extLst>
        </xdr:cNvPr>
        <xdr:cNvSpPr txBox="1"/>
      </xdr:nvSpPr>
      <xdr:spPr>
        <a:xfrm>
          <a:off x="9391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154413</xdr:rowOff>
    </xdr:from>
    <xdr:ext cx="469744" cy="259045"/>
    <xdr:sp macro="" textlink="">
      <xdr:nvSpPr>
        <xdr:cNvPr id="380" name="n_2mainValue【福祉施設】&#10;一人当たり面積">
          <a:extLst>
            <a:ext uri="{FF2B5EF4-FFF2-40B4-BE49-F238E27FC236}">
              <a16:creationId xmlns:a16="http://schemas.microsoft.com/office/drawing/2014/main" id="{DF3A86CC-56FC-4E29-B6F0-D8125ECA1181}"/>
            </a:ext>
          </a:extLst>
        </xdr:cNvPr>
        <xdr:cNvSpPr txBox="1"/>
      </xdr:nvSpPr>
      <xdr:spPr>
        <a:xfrm>
          <a:off x="8515427" y="138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92364</xdr:rowOff>
    </xdr:from>
    <xdr:ext cx="469744" cy="259045"/>
    <xdr:sp macro="" textlink="">
      <xdr:nvSpPr>
        <xdr:cNvPr id="381" name="n_3mainValue【福祉施設】&#10;一人当たり面積">
          <a:extLst>
            <a:ext uri="{FF2B5EF4-FFF2-40B4-BE49-F238E27FC236}">
              <a16:creationId xmlns:a16="http://schemas.microsoft.com/office/drawing/2014/main" id="{B9BA38E1-C721-4BAC-A15A-08C91A016EB3}"/>
            </a:ext>
          </a:extLst>
        </xdr:cNvPr>
        <xdr:cNvSpPr txBox="1"/>
      </xdr:nvSpPr>
      <xdr:spPr>
        <a:xfrm>
          <a:off x="7626427" y="138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108693</xdr:rowOff>
    </xdr:from>
    <xdr:ext cx="469744" cy="259045"/>
    <xdr:sp macro="" textlink="">
      <xdr:nvSpPr>
        <xdr:cNvPr id="382" name="n_4mainValue【福祉施設】&#10;一人当たり面積">
          <a:extLst>
            <a:ext uri="{FF2B5EF4-FFF2-40B4-BE49-F238E27FC236}">
              <a16:creationId xmlns:a16="http://schemas.microsoft.com/office/drawing/2014/main" id="{8B73A163-3F2D-40BD-8B92-89DFA8848ACF}"/>
            </a:ext>
          </a:extLst>
        </xdr:cNvPr>
        <xdr:cNvSpPr txBox="1"/>
      </xdr:nvSpPr>
      <xdr:spPr>
        <a:xfrm>
          <a:off x="6737427" y="138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4372E7F4-22A7-44FF-9BB0-A343B23D4B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AD6E2E59-1CF2-4A97-94CD-987F4FFF16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9FFC7C0A-D1E6-4A66-8958-A755574596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99BD46C2-F93A-4A26-B481-46EE83F831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8470B1CD-DEFD-4036-BBB3-72E7F9BA22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52D21A5F-E272-46E6-AB8B-91F243D97C8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D9028C9C-8660-40BF-B630-917D8BF6A4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8B0FCACC-4E81-418C-BD05-87D0777D5E3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C20BCEA-B25F-4CBF-8ABD-8746CCCAB05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DF58D681-2EEB-4BCA-A8A8-E837ADFF74F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C14B2EB6-7695-4E4E-8C0E-9D145FA9529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69844CCA-9132-44BD-A3F9-CB4B77A9C72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C28A0ADF-91E6-45E0-BCE6-BB86D108FB5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33D48CC9-65BD-4B5C-B13C-92EB70BA3A1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2F99EB5E-5CD1-4A5C-87E6-3E6B3C2FC0A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90788C12-44CF-493C-B7A5-A9F19FC2B70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B96CF853-12CC-4AB9-A075-C95814FDCE3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FD463C85-6EF4-4F55-B038-330F4CC3EF6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72925F56-2635-4B0E-9632-0D434C75C5D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1AA731E3-BD8C-409C-90F9-330B40E5A72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C55A395F-6385-4E19-8855-4C233B353C8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7AAC8147-85AB-4D62-AC6A-787ACA8CEDC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68B12450-2C8B-4C41-8C26-EB4E42B4C4E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DF9C9D38-9CE9-4A0D-ADC2-800D7926FCA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104775</xdr:rowOff>
    </xdr:from>
    <xdr:to>
      <xdr:col>24</xdr:col>
      <xdr:colOff>62865</xdr:colOff>
      <xdr:row>107</xdr:row>
      <xdr:rowOff>133350</xdr:rowOff>
    </xdr:to>
    <xdr:cxnSp macro="">
      <xdr:nvCxnSpPr>
        <xdr:cNvPr id="407" name="直線コネクタ 406">
          <a:extLst>
            <a:ext uri="{FF2B5EF4-FFF2-40B4-BE49-F238E27FC236}">
              <a16:creationId xmlns:a16="http://schemas.microsoft.com/office/drawing/2014/main" id="{EAA7AABD-CF72-42E9-9B42-364A59651664}"/>
            </a:ext>
          </a:extLst>
        </xdr:cNvPr>
        <xdr:cNvCxnSpPr/>
      </xdr:nvCxnSpPr>
      <xdr:spPr>
        <a:xfrm flipV="1">
          <a:off x="4634865" y="17421225"/>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137177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C920C7DA-012C-4A69-AAF6-005EC39C8E8F}"/>
            </a:ext>
          </a:extLst>
        </xdr:cNvPr>
        <xdr:cNvSpPr txBox="1"/>
      </xdr:nvSpPr>
      <xdr:spPr>
        <a:xfrm>
          <a:off x="4673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133350</xdr:rowOff>
    </xdr:from>
    <xdr:to>
      <xdr:col>24</xdr:col>
      <xdr:colOff>152400</xdr:colOff>
      <xdr:row>107</xdr:row>
      <xdr:rowOff>133350</xdr:rowOff>
    </xdr:to>
    <xdr:cxnSp macro="">
      <xdr:nvCxnSpPr>
        <xdr:cNvPr id="409" name="直線コネクタ 408">
          <a:extLst>
            <a:ext uri="{FF2B5EF4-FFF2-40B4-BE49-F238E27FC236}">
              <a16:creationId xmlns:a16="http://schemas.microsoft.com/office/drawing/2014/main" id="{704DFA2F-AB61-468F-80C6-6F2119D6CD9D}"/>
            </a:ext>
          </a:extLst>
        </xdr:cNvPr>
        <xdr:cNvCxnSpPr/>
      </xdr:nvCxnSpPr>
      <xdr:spPr>
        <a:xfrm>
          <a:off x="4546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51452</xdr:rowOff>
    </xdr:from>
    <xdr:ext cx="405111" cy="259045"/>
    <xdr:sp macro="" textlink="">
      <xdr:nvSpPr>
        <xdr:cNvPr id="410" name="【市民会館】&#10;有形固定資産減価償却率最大値テキスト">
          <a:extLst>
            <a:ext uri="{FF2B5EF4-FFF2-40B4-BE49-F238E27FC236}">
              <a16:creationId xmlns:a16="http://schemas.microsoft.com/office/drawing/2014/main" id="{BD8C300D-3EA4-486A-A731-CEFE0C93AA4D}"/>
            </a:ext>
          </a:extLst>
        </xdr:cNvPr>
        <xdr:cNvSpPr txBox="1"/>
      </xdr:nvSpPr>
      <xdr:spPr>
        <a:xfrm>
          <a:off x="4673600" y="1719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104775</xdr:rowOff>
    </xdr:from>
    <xdr:to>
      <xdr:col>24</xdr:col>
      <xdr:colOff>152400</xdr:colOff>
      <xdr:row>101</xdr:row>
      <xdr:rowOff>104775</xdr:rowOff>
    </xdr:to>
    <xdr:cxnSp macro="">
      <xdr:nvCxnSpPr>
        <xdr:cNvPr id="411" name="直線コネクタ 410">
          <a:extLst>
            <a:ext uri="{FF2B5EF4-FFF2-40B4-BE49-F238E27FC236}">
              <a16:creationId xmlns:a16="http://schemas.microsoft.com/office/drawing/2014/main" id="{D68B0426-B602-4DFB-B454-34060D18A720}"/>
            </a:ext>
          </a:extLst>
        </xdr:cNvPr>
        <xdr:cNvCxnSpPr/>
      </xdr:nvCxnSpPr>
      <xdr:spPr>
        <a:xfrm>
          <a:off x="4546600" y="1742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E002809D-FB26-4BFF-ACE9-BE0A56DD7109}"/>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3" name="フローチャート: 判断 412">
          <a:extLst>
            <a:ext uri="{FF2B5EF4-FFF2-40B4-BE49-F238E27FC236}">
              <a16:creationId xmlns:a16="http://schemas.microsoft.com/office/drawing/2014/main" id="{31E3B425-CA1A-47AC-A8BD-50F5CBF63BB5}"/>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88264</xdr:rowOff>
    </xdr:from>
    <xdr:to>
      <xdr:col>20</xdr:col>
      <xdr:colOff>38100</xdr:colOff>
      <xdr:row>104</xdr:row>
      <xdr:rowOff>18414</xdr:rowOff>
    </xdr:to>
    <xdr:sp macro="" textlink="">
      <xdr:nvSpPr>
        <xdr:cNvPr id="414" name="フローチャート: 判断 413">
          <a:extLst>
            <a:ext uri="{FF2B5EF4-FFF2-40B4-BE49-F238E27FC236}">
              <a16:creationId xmlns:a16="http://schemas.microsoft.com/office/drawing/2014/main" id="{1BFB5C91-FC19-4D79-A6BE-330C44B3441A}"/>
            </a:ext>
          </a:extLst>
        </xdr:cNvPr>
        <xdr:cNvSpPr/>
      </xdr:nvSpPr>
      <xdr:spPr>
        <a:xfrm>
          <a:off x="3746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9541</xdr:rowOff>
    </xdr:from>
    <xdr:ext cx="405111" cy="259045"/>
    <xdr:sp macro="" textlink="">
      <xdr:nvSpPr>
        <xdr:cNvPr id="415" name="n_1aveValue【市民会館】&#10;有形固定資産減価償却率">
          <a:extLst>
            <a:ext uri="{FF2B5EF4-FFF2-40B4-BE49-F238E27FC236}">
              <a16:creationId xmlns:a16="http://schemas.microsoft.com/office/drawing/2014/main" id="{A23C0EF3-B9D6-4067-AC89-FA696114B3DC}"/>
            </a:ext>
          </a:extLst>
        </xdr:cNvPr>
        <xdr:cNvSpPr txBox="1"/>
      </xdr:nvSpPr>
      <xdr:spPr>
        <a:xfrm>
          <a:off x="35820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86361</xdr:rowOff>
    </xdr:from>
    <xdr:to>
      <xdr:col>15</xdr:col>
      <xdr:colOff>101600</xdr:colOff>
      <xdr:row>104</xdr:row>
      <xdr:rowOff>16511</xdr:rowOff>
    </xdr:to>
    <xdr:sp macro="" textlink="">
      <xdr:nvSpPr>
        <xdr:cNvPr id="416" name="フローチャート: 判断 415">
          <a:extLst>
            <a:ext uri="{FF2B5EF4-FFF2-40B4-BE49-F238E27FC236}">
              <a16:creationId xmlns:a16="http://schemas.microsoft.com/office/drawing/2014/main" id="{AC4946F9-D8C1-471D-9B8A-440C9F3FF229}"/>
            </a:ext>
          </a:extLst>
        </xdr:cNvPr>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7638</xdr:rowOff>
    </xdr:from>
    <xdr:ext cx="405111" cy="259045"/>
    <xdr:sp macro="" textlink="">
      <xdr:nvSpPr>
        <xdr:cNvPr id="417" name="n_2aveValue【市民会館】&#10;有形固定資産減価償却率">
          <a:extLst>
            <a:ext uri="{FF2B5EF4-FFF2-40B4-BE49-F238E27FC236}">
              <a16:creationId xmlns:a16="http://schemas.microsoft.com/office/drawing/2014/main" id="{E9EA7CEB-7166-47F9-ACA8-C81EF66BFD84}"/>
            </a:ext>
          </a:extLst>
        </xdr:cNvPr>
        <xdr:cNvSpPr txBox="1"/>
      </xdr:nvSpPr>
      <xdr:spPr>
        <a:xfrm>
          <a:off x="2705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23495</xdr:rowOff>
    </xdr:from>
    <xdr:to>
      <xdr:col>10</xdr:col>
      <xdr:colOff>165100</xdr:colOff>
      <xdr:row>103</xdr:row>
      <xdr:rowOff>125095</xdr:rowOff>
    </xdr:to>
    <xdr:sp macro="" textlink="">
      <xdr:nvSpPr>
        <xdr:cNvPr id="418" name="フローチャート: 判断 417">
          <a:extLst>
            <a:ext uri="{FF2B5EF4-FFF2-40B4-BE49-F238E27FC236}">
              <a16:creationId xmlns:a16="http://schemas.microsoft.com/office/drawing/2014/main" id="{E5E5D9DD-8905-4E42-B208-660BB2AEFFF5}"/>
            </a:ext>
          </a:extLst>
        </xdr:cNvPr>
        <xdr:cNvSpPr/>
      </xdr:nvSpPr>
      <xdr:spPr>
        <a:xfrm>
          <a:off x="1968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116222</xdr:rowOff>
    </xdr:from>
    <xdr:ext cx="405111" cy="259045"/>
    <xdr:sp macro="" textlink="">
      <xdr:nvSpPr>
        <xdr:cNvPr id="419" name="n_3aveValue【市民会館】&#10;有形固定資産減価償却率">
          <a:extLst>
            <a:ext uri="{FF2B5EF4-FFF2-40B4-BE49-F238E27FC236}">
              <a16:creationId xmlns:a16="http://schemas.microsoft.com/office/drawing/2014/main" id="{DABFFA81-8103-48F5-A72D-69FF48B2F86C}"/>
            </a:ext>
          </a:extLst>
        </xdr:cNvPr>
        <xdr:cNvSpPr txBox="1"/>
      </xdr:nvSpPr>
      <xdr:spPr>
        <a:xfrm>
          <a:off x="1816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111125</xdr:rowOff>
    </xdr:from>
    <xdr:to>
      <xdr:col>6</xdr:col>
      <xdr:colOff>38100</xdr:colOff>
      <xdr:row>104</xdr:row>
      <xdr:rowOff>41275</xdr:rowOff>
    </xdr:to>
    <xdr:sp macro="" textlink="">
      <xdr:nvSpPr>
        <xdr:cNvPr id="420" name="フローチャート: 判断 419">
          <a:extLst>
            <a:ext uri="{FF2B5EF4-FFF2-40B4-BE49-F238E27FC236}">
              <a16:creationId xmlns:a16="http://schemas.microsoft.com/office/drawing/2014/main" id="{E51984C3-D3E4-461B-8BAA-28D0A6BCEE0D}"/>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104</xdr:row>
      <xdr:rowOff>32402</xdr:rowOff>
    </xdr:from>
    <xdr:ext cx="405111" cy="259045"/>
    <xdr:sp macro="" textlink="">
      <xdr:nvSpPr>
        <xdr:cNvPr id="421" name="n_4aveValue【市民会館】&#10;有形固定資産減価償却率">
          <a:extLst>
            <a:ext uri="{FF2B5EF4-FFF2-40B4-BE49-F238E27FC236}">
              <a16:creationId xmlns:a16="http://schemas.microsoft.com/office/drawing/2014/main" id="{EE91E0EE-9E02-4A4D-8AF6-F741A3523231}"/>
            </a:ext>
          </a:extLst>
        </xdr:cNvPr>
        <xdr:cNvSpPr txBox="1"/>
      </xdr:nvSpPr>
      <xdr:spPr>
        <a:xfrm>
          <a:off x="927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38BC44E2-E9C7-4E7F-B309-11232C5AFDC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49C7C67-C5BC-4C83-8EE2-AE9616304F7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3B901ECD-FABD-4FEC-9038-E79E3A0A80C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5B8438E6-1509-4AD8-989E-AAD08E689BA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FBF38AE8-5E48-443E-8F15-E7E86084E89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53975</xdr:rowOff>
    </xdr:from>
    <xdr:to>
      <xdr:col>24</xdr:col>
      <xdr:colOff>114300</xdr:colOff>
      <xdr:row>101</xdr:row>
      <xdr:rowOff>155575</xdr:rowOff>
    </xdr:to>
    <xdr:sp macro="" textlink="">
      <xdr:nvSpPr>
        <xdr:cNvPr id="427" name="楕円 426">
          <a:extLst>
            <a:ext uri="{FF2B5EF4-FFF2-40B4-BE49-F238E27FC236}">
              <a16:creationId xmlns:a16="http://schemas.microsoft.com/office/drawing/2014/main" id="{BB514760-DCDA-4321-A340-EE4655C9EACB}"/>
            </a:ext>
          </a:extLst>
        </xdr:cNvPr>
        <xdr:cNvSpPr/>
      </xdr:nvSpPr>
      <xdr:spPr>
        <a:xfrm>
          <a:off x="45847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7002</xdr:rowOff>
    </xdr:from>
    <xdr:ext cx="405111" cy="259045"/>
    <xdr:sp macro="" textlink="">
      <xdr:nvSpPr>
        <xdr:cNvPr id="428" name="【市民会館】&#10;有形固定資産減価償却率該当値テキスト">
          <a:extLst>
            <a:ext uri="{FF2B5EF4-FFF2-40B4-BE49-F238E27FC236}">
              <a16:creationId xmlns:a16="http://schemas.microsoft.com/office/drawing/2014/main" id="{E7F97816-C108-4599-AFF4-D7CD63B1F00A}"/>
            </a:ext>
          </a:extLst>
        </xdr:cNvPr>
        <xdr:cNvSpPr txBox="1"/>
      </xdr:nvSpPr>
      <xdr:spPr>
        <a:xfrm>
          <a:off x="4673600" y="1732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135889</xdr:rowOff>
    </xdr:from>
    <xdr:to>
      <xdr:col>20</xdr:col>
      <xdr:colOff>38100</xdr:colOff>
      <xdr:row>101</xdr:row>
      <xdr:rowOff>66039</xdr:rowOff>
    </xdr:to>
    <xdr:sp macro="" textlink="">
      <xdr:nvSpPr>
        <xdr:cNvPr id="429" name="楕円 428">
          <a:extLst>
            <a:ext uri="{FF2B5EF4-FFF2-40B4-BE49-F238E27FC236}">
              <a16:creationId xmlns:a16="http://schemas.microsoft.com/office/drawing/2014/main" id="{F1E0074F-7E7A-49C2-8CDB-6E5AA2F99BA7}"/>
            </a:ext>
          </a:extLst>
        </xdr:cNvPr>
        <xdr:cNvSpPr/>
      </xdr:nvSpPr>
      <xdr:spPr>
        <a:xfrm>
          <a:off x="3746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15239</xdr:rowOff>
    </xdr:from>
    <xdr:to>
      <xdr:col>24</xdr:col>
      <xdr:colOff>63500</xdr:colOff>
      <xdr:row>101</xdr:row>
      <xdr:rowOff>104775</xdr:rowOff>
    </xdr:to>
    <xdr:cxnSp macro="">
      <xdr:nvCxnSpPr>
        <xdr:cNvPr id="430" name="直線コネクタ 429">
          <a:extLst>
            <a:ext uri="{FF2B5EF4-FFF2-40B4-BE49-F238E27FC236}">
              <a16:creationId xmlns:a16="http://schemas.microsoft.com/office/drawing/2014/main" id="{595F21F5-ADFC-4D58-BCEF-3EC0AFDD7160}"/>
            </a:ext>
          </a:extLst>
        </xdr:cNvPr>
        <xdr:cNvCxnSpPr/>
      </xdr:nvCxnSpPr>
      <xdr:spPr>
        <a:xfrm>
          <a:off x="3797300" y="17331689"/>
          <a:ext cx="8382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92075</xdr:rowOff>
    </xdr:from>
    <xdr:to>
      <xdr:col>15</xdr:col>
      <xdr:colOff>101600</xdr:colOff>
      <xdr:row>101</xdr:row>
      <xdr:rowOff>22225</xdr:rowOff>
    </xdr:to>
    <xdr:sp macro="" textlink="">
      <xdr:nvSpPr>
        <xdr:cNvPr id="431" name="楕円 430">
          <a:extLst>
            <a:ext uri="{FF2B5EF4-FFF2-40B4-BE49-F238E27FC236}">
              <a16:creationId xmlns:a16="http://schemas.microsoft.com/office/drawing/2014/main" id="{899C090D-4858-482E-B6BE-38AB741485FE}"/>
            </a:ext>
          </a:extLst>
        </xdr:cNvPr>
        <xdr:cNvSpPr/>
      </xdr:nvSpPr>
      <xdr:spPr>
        <a:xfrm>
          <a:off x="285750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142875</xdr:rowOff>
    </xdr:from>
    <xdr:to>
      <xdr:col>19</xdr:col>
      <xdr:colOff>177800</xdr:colOff>
      <xdr:row>101</xdr:row>
      <xdr:rowOff>15239</xdr:rowOff>
    </xdr:to>
    <xdr:cxnSp macro="">
      <xdr:nvCxnSpPr>
        <xdr:cNvPr id="432" name="直線コネクタ 431">
          <a:extLst>
            <a:ext uri="{FF2B5EF4-FFF2-40B4-BE49-F238E27FC236}">
              <a16:creationId xmlns:a16="http://schemas.microsoft.com/office/drawing/2014/main" id="{E45A8DE8-04E6-4377-A96D-E4C674233C2A}"/>
            </a:ext>
          </a:extLst>
        </xdr:cNvPr>
        <xdr:cNvCxnSpPr/>
      </xdr:nvCxnSpPr>
      <xdr:spPr>
        <a:xfrm>
          <a:off x="2908300" y="172878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48261</xdr:rowOff>
    </xdr:from>
    <xdr:to>
      <xdr:col>10</xdr:col>
      <xdr:colOff>165100</xdr:colOff>
      <xdr:row>100</xdr:row>
      <xdr:rowOff>149861</xdr:rowOff>
    </xdr:to>
    <xdr:sp macro="" textlink="">
      <xdr:nvSpPr>
        <xdr:cNvPr id="433" name="楕円 432">
          <a:extLst>
            <a:ext uri="{FF2B5EF4-FFF2-40B4-BE49-F238E27FC236}">
              <a16:creationId xmlns:a16="http://schemas.microsoft.com/office/drawing/2014/main" id="{6B8D9ECA-A5D6-4AB6-AA86-6F660D27A67C}"/>
            </a:ext>
          </a:extLst>
        </xdr:cNvPr>
        <xdr:cNvSpPr/>
      </xdr:nvSpPr>
      <xdr:spPr>
        <a:xfrm>
          <a:off x="1968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99061</xdr:rowOff>
    </xdr:from>
    <xdr:to>
      <xdr:col>15</xdr:col>
      <xdr:colOff>50800</xdr:colOff>
      <xdr:row>100</xdr:row>
      <xdr:rowOff>142875</xdr:rowOff>
    </xdr:to>
    <xdr:cxnSp macro="">
      <xdr:nvCxnSpPr>
        <xdr:cNvPr id="434" name="直線コネクタ 433">
          <a:extLst>
            <a:ext uri="{FF2B5EF4-FFF2-40B4-BE49-F238E27FC236}">
              <a16:creationId xmlns:a16="http://schemas.microsoft.com/office/drawing/2014/main" id="{35D04847-852E-4DB9-AB69-B5CF6127D228}"/>
            </a:ext>
          </a:extLst>
        </xdr:cNvPr>
        <xdr:cNvCxnSpPr/>
      </xdr:nvCxnSpPr>
      <xdr:spPr>
        <a:xfrm>
          <a:off x="2019300" y="172440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4445</xdr:rowOff>
    </xdr:from>
    <xdr:to>
      <xdr:col>6</xdr:col>
      <xdr:colOff>38100</xdr:colOff>
      <xdr:row>100</xdr:row>
      <xdr:rowOff>106045</xdr:rowOff>
    </xdr:to>
    <xdr:sp macro="" textlink="">
      <xdr:nvSpPr>
        <xdr:cNvPr id="435" name="楕円 434">
          <a:extLst>
            <a:ext uri="{FF2B5EF4-FFF2-40B4-BE49-F238E27FC236}">
              <a16:creationId xmlns:a16="http://schemas.microsoft.com/office/drawing/2014/main" id="{E2FC2BFE-0828-404D-81B3-7DABDE9BA801}"/>
            </a:ext>
          </a:extLst>
        </xdr:cNvPr>
        <xdr:cNvSpPr/>
      </xdr:nvSpPr>
      <xdr:spPr>
        <a:xfrm>
          <a:off x="1079500" y="171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55245</xdr:rowOff>
    </xdr:from>
    <xdr:to>
      <xdr:col>10</xdr:col>
      <xdr:colOff>114300</xdr:colOff>
      <xdr:row>100</xdr:row>
      <xdr:rowOff>99061</xdr:rowOff>
    </xdr:to>
    <xdr:cxnSp macro="">
      <xdr:nvCxnSpPr>
        <xdr:cNvPr id="436" name="直線コネクタ 435">
          <a:extLst>
            <a:ext uri="{FF2B5EF4-FFF2-40B4-BE49-F238E27FC236}">
              <a16:creationId xmlns:a16="http://schemas.microsoft.com/office/drawing/2014/main" id="{8FABF52C-620F-453F-819A-49A613AEF8AD}"/>
            </a:ext>
          </a:extLst>
        </xdr:cNvPr>
        <xdr:cNvCxnSpPr/>
      </xdr:nvCxnSpPr>
      <xdr:spPr>
        <a:xfrm>
          <a:off x="1130300" y="172002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82566</xdr:rowOff>
    </xdr:from>
    <xdr:ext cx="405111" cy="259045"/>
    <xdr:sp macro="" textlink="">
      <xdr:nvSpPr>
        <xdr:cNvPr id="437" name="n_1mainValue【市民会館】&#10;有形固定資産減価償却率">
          <a:extLst>
            <a:ext uri="{FF2B5EF4-FFF2-40B4-BE49-F238E27FC236}">
              <a16:creationId xmlns:a16="http://schemas.microsoft.com/office/drawing/2014/main" id="{C8324E5F-7223-4E89-9552-544C423EF52D}"/>
            </a:ext>
          </a:extLst>
        </xdr:cNvPr>
        <xdr:cNvSpPr txBox="1"/>
      </xdr:nvSpPr>
      <xdr:spPr>
        <a:xfrm>
          <a:off x="3582044" y="1705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38752</xdr:rowOff>
    </xdr:from>
    <xdr:ext cx="405111" cy="259045"/>
    <xdr:sp macro="" textlink="">
      <xdr:nvSpPr>
        <xdr:cNvPr id="438" name="n_2mainValue【市民会館】&#10;有形固定資産減価償却率">
          <a:extLst>
            <a:ext uri="{FF2B5EF4-FFF2-40B4-BE49-F238E27FC236}">
              <a16:creationId xmlns:a16="http://schemas.microsoft.com/office/drawing/2014/main" id="{2A243C90-1CBD-40A9-8A89-1C68C41F3B0A}"/>
            </a:ext>
          </a:extLst>
        </xdr:cNvPr>
        <xdr:cNvSpPr txBox="1"/>
      </xdr:nvSpPr>
      <xdr:spPr>
        <a:xfrm>
          <a:off x="270574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166388</xdr:rowOff>
    </xdr:from>
    <xdr:ext cx="405111" cy="259045"/>
    <xdr:sp macro="" textlink="">
      <xdr:nvSpPr>
        <xdr:cNvPr id="439" name="n_3mainValue【市民会館】&#10;有形固定資産減価償却率">
          <a:extLst>
            <a:ext uri="{FF2B5EF4-FFF2-40B4-BE49-F238E27FC236}">
              <a16:creationId xmlns:a16="http://schemas.microsoft.com/office/drawing/2014/main" id="{A0DFEE6A-6985-45DB-A587-140CFF9AA71D}"/>
            </a:ext>
          </a:extLst>
        </xdr:cNvPr>
        <xdr:cNvSpPr txBox="1"/>
      </xdr:nvSpPr>
      <xdr:spPr>
        <a:xfrm>
          <a:off x="18167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122572</xdr:rowOff>
    </xdr:from>
    <xdr:ext cx="405111" cy="259045"/>
    <xdr:sp macro="" textlink="">
      <xdr:nvSpPr>
        <xdr:cNvPr id="440" name="n_4mainValue【市民会館】&#10;有形固定資産減価償却率">
          <a:extLst>
            <a:ext uri="{FF2B5EF4-FFF2-40B4-BE49-F238E27FC236}">
              <a16:creationId xmlns:a16="http://schemas.microsoft.com/office/drawing/2014/main" id="{CEC7E0DF-621A-4994-8A66-99FCFA7DDCAA}"/>
            </a:ext>
          </a:extLst>
        </xdr:cNvPr>
        <xdr:cNvSpPr txBox="1"/>
      </xdr:nvSpPr>
      <xdr:spPr>
        <a:xfrm>
          <a:off x="9277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D7540824-6B63-4A04-B840-7E7667D14D6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4B8E353B-6435-4397-AB87-72AD251BCB6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03565C86-8D5E-4927-BDEF-E8C09E2933A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F3922B48-7B74-4D43-8D06-B2508D373F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AF48E09D-63F9-439C-ABF8-C81986FA441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32E4DA14-FD70-4302-869B-43F4B1E22AC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3DAD0936-5BDE-4729-9C73-10290912FC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3869B036-CF32-4723-8523-6F35108EF9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906FE8B1-F03E-4665-AD79-89074BE88B3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35E6AAE9-381B-4ACB-BDDE-E82EFDC0A62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9797A635-31E6-4033-89F4-78E26A84285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55C257C3-8F0F-41F3-AA3A-22C4009E44F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22E82D93-BABB-488C-B6B8-149607D380D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8C5BAC76-EA80-4B53-9B05-127866EF3327}"/>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F52A674B-25EF-4A79-92B4-C14E0A33C717}"/>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B219A8CE-ED16-4D2E-A814-C3F1496F5BA1}"/>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799E5029-33C4-417E-AB90-32EFD281F71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94A23473-F1C5-4717-A52B-5234A9F21E75}"/>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9778491A-910D-4686-9CB0-7B8DF0D0D89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5DEB8B43-1D7F-47B2-A681-94C13D2FFE3F}"/>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B0E4C270-BA2E-4117-9EBF-97CD547F0F46}"/>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5FB8B72D-6D2D-46FD-8CB8-F812411DFEA3}"/>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AF091C12-0405-4730-9134-BF90BE16C1E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8DA72C3A-4830-4F32-978C-0D91BA39E7D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88F5812C-62B0-4E77-BAEA-69CFA28C741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466" name="直線コネクタ 465">
          <a:extLst>
            <a:ext uri="{FF2B5EF4-FFF2-40B4-BE49-F238E27FC236}">
              <a16:creationId xmlns:a16="http://schemas.microsoft.com/office/drawing/2014/main" id="{D1056D31-BA9A-468F-8AF2-C22975106E3B}"/>
            </a:ext>
          </a:extLst>
        </xdr:cNvPr>
        <xdr:cNvCxnSpPr/>
      </xdr:nvCxnSpPr>
      <xdr:spPr>
        <a:xfrm flipV="1">
          <a:off x="10476865" y="17234263"/>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467" name="【市民会館】&#10;一人当たり面積最小値テキスト">
          <a:extLst>
            <a:ext uri="{FF2B5EF4-FFF2-40B4-BE49-F238E27FC236}">
              <a16:creationId xmlns:a16="http://schemas.microsoft.com/office/drawing/2014/main" id="{5BDF8865-5BDB-44EB-8E68-9EDCB07CB093}"/>
            </a:ext>
          </a:extLst>
        </xdr:cNvPr>
        <xdr:cNvSpPr txBox="1"/>
      </xdr:nvSpPr>
      <xdr:spPr>
        <a:xfrm>
          <a:off x="10515600" y="1858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468" name="直線コネクタ 467">
          <a:extLst>
            <a:ext uri="{FF2B5EF4-FFF2-40B4-BE49-F238E27FC236}">
              <a16:creationId xmlns:a16="http://schemas.microsoft.com/office/drawing/2014/main" id="{7B0187AB-392B-444B-B089-F7A0FD9520D6}"/>
            </a:ext>
          </a:extLst>
        </xdr:cNvPr>
        <xdr:cNvCxnSpPr/>
      </xdr:nvCxnSpPr>
      <xdr:spPr>
        <a:xfrm>
          <a:off x="10388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469" name="【市民会館】&#10;一人当たり面積最大値テキスト">
          <a:extLst>
            <a:ext uri="{FF2B5EF4-FFF2-40B4-BE49-F238E27FC236}">
              <a16:creationId xmlns:a16="http://schemas.microsoft.com/office/drawing/2014/main" id="{04781102-A0B2-4A2E-B3F6-53888B9555A0}"/>
            </a:ext>
          </a:extLst>
        </xdr:cNvPr>
        <xdr:cNvSpPr txBox="1"/>
      </xdr:nvSpPr>
      <xdr:spPr>
        <a:xfrm>
          <a:off x="10515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470" name="直線コネクタ 469">
          <a:extLst>
            <a:ext uri="{FF2B5EF4-FFF2-40B4-BE49-F238E27FC236}">
              <a16:creationId xmlns:a16="http://schemas.microsoft.com/office/drawing/2014/main" id="{A7B20D09-D3D3-46AD-89B9-6E8AB761E85C}"/>
            </a:ext>
          </a:extLst>
        </xdr:cNvPr>
        <xdr:cNvCxnSpPr/>
      </xdr:nvCxnSpPr>
      <xdr:spPr>
        <a:xfrm>
          <a:off x="10388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471" name="【市民会館】&#10;一人当たり面積平均値テキスト">
          <a:extLst>
            <a:ext uri="{FF2B5EF4-FFF2-40B4-BE49-F238E27FC236}">
              <a16:creationId xmlns:a16="http://schemas.microsoft.com/office/drawing/2014/main" id="{3A91992F-2ADA-4B67-AF6E-2B69A4DA79B4}"/>
            </a:ext>
          </a:extLst>
        </xdr:cNvPr>
        <xdr:cNvSpPr txBox="1"/>
      </xdr:nvSpPr>
      <xdr:spPr>
        <a:xfrm>
          <a:off x="105156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72" name="フローチャート: 判断 471">
          <a:extLst>
            <a:ext uri="{FF2B5EF4-FFF2-40B4-BE49-F238E27FC236}">
              <a16:creationId xmlns:a16="http://schemas.microsoft.com/office/drawing/2014/main" id="{3BC06745-6CDF-47FA-B2A1-0E3F624F6E6C}"/>
            </a:ext>
          </a:extLst>
        </xdr:cNvPr>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473" name="フローチャート: 判断 472">
          <a:extLst>
            <a:ext uri="{FF2B5EF4-FFF2-40B4-BE49-F238E27FC236}">
              <a16:creationId xmlns:a16="http://schemas.microsoft.com/office/drawing/2014/main" id="{B95E5017-48CF-47A7-82AC-7EE529EE4BF9}"/>
            </a:ext>
          </a:extLst>
        </xdr:cNvPr>
        <xdr:cNvSpPr/>
      </xdr:nvSpPr>
      <xdr:spPr>
        <a:xfrm>
          <a:off x="9588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57711</xdr:rowOff>
    </xdr:from>
    <xdr:ext cx="469744" cy="259045"/>
    <xdr:sp macro="" textlink="">
      <xdr:nvSpPr>
        <xdr:cNvPr id="474" name="n_1aveValue【市民会館】&#10;一人当たり面積">
          <a:extLst>
            <a:ext uri="{FF2B5EF4-FFF2-40B4-BE49-F238E27FC236}">
              <a16:creationId xmlns:a16="http://schemas.microsoft.com/office/drawing/2014/main" id="{6B1DB5D6-12DB-4760-BF1E-FDC37A23393F}"/>
            </a:ext>
          </a:extLst>
        </xdr:cNvPr>
        <xdr:cNvSpPr txBox="1"/>
      </xdr:nvSpPr>
      <xdr:spPr>
        <a:xfrm>
          <a:off x="93917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146231</xdr:rowOff>
    </xdr:from>
    <xdr:to>
      <xdr:col>46</xdr:col>
      <xdr:colOff>38100</xdr:colOff>
      <xdr:row>105</xdr:row>
      <xdr:rowOff>76381</xdr:rowOff>
    </xdr:to>
    <xdr:sp macro="" textlink="">
      <xdr:nvSpPr>
        <xdr:cNvPr id="475" name="フローチャート: 判断 474">
          <a:extLst>
            <a:ext uri="{FF2B5EF4-FFF2-40B4-BE49-F238E27FC236}">
              <a16:creationId xmlns:a16="http://schemas.microsoft.com/office/drawing/2014/main" id="{577AAA23-F354-4F3C-8E80-CC91EB34817E}"/>
            </a:ext>
          </a:extLst>
        </xdr:cNvPr>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67508</xdr:rowOff>
    </xdr:from>
    <xdr:ext cx="469744" cy="259045"/>
    <xdr:sp macro="" textlink="">
      <xdr:nvSpPr>
        <xdr:cNvPr id="476" name="n_2aveValue【市民会館】&#10;一人当たり面積">
          <a:extLst>
            <a:ext uri="{FF2B5EF4-FFF2-40B4-BE49-F238E27FC236}">
              <a16:creationId xmlns:a16="http://schemas.microsoft.com/office/drawing/2014/main" id="{0A70ECA4-D471-48C1-8417-ED1BEA4D0BD1}"/>
            </a:ext>
          </a:extLst>
        </xdr:cNvPr>
        <xdr:cNvSpPr txBox="1"/>
      </xdr:nvSpPr>
      <xdr:spPr>
        <a:xfrm>
          <a:off x="8515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149498</xdr:rowOff>
    </xdr:from>
    <xdr:to>
      <xdr:col>41</xdr:col>
      <xdr:colOff>101600</xdr:colOff>
      <xdr:row>105</xdr:row>
      <xdr:rowOff>79648</xdr:rowOff>
    </xdr:to>
    <xdr:sp macro="" textlink="">
      <xdr:nvSpPr>
        <xdr:cNvPr id="477" name="フローチャート: 判断 476">
          <a:extLst>
            <a:ext uri="{FF2B5EF4-FFF2-40B4-BE49-F238E27FC236}">
              <a16:creationId xmlns:a16="http://schemas.microsoft.com/office/drawing/2014/main" id="{AE66189D-6D3F-4681-B576-52F3461BAF16}"/>
            </a:ext>
          </a:extLst>
        </xdr:cNvPr>
        <xdr:cNvSpPr/>
      </xdr:nvSpPr>
      <xdr:spPr>
        <a:xfrm>
          <a:off x="7810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70775</xdr:rowOff>
    </xdr:from>
    <xdr:ext cx="469744" cy="259045"/>
    <xdr:sp macro="" textlink="">
      <xdr:nvSpPr>
        <xdr:cNvPr id="478" name="n_3aveValue【市民会館】&#10;一人当たり面積">
          <a:extLst>
            <a:ext uri="{FF2B5EF4-FFF2-40B4-BE49-F238E27FC236}">
              <a16:creationId xmlns:a16="http://schemas.microsoft.com/office/drawing/2014/main" id="{029C0008-1856-4712-81BA-A18F63D9AE38}"/>
            </a:ext>
          </a:extLst>
        </xdr:cNvPr>
        <xdr:cNvSpPr txBox="1"/>
      </xdr:nvSpPr>
      <xdr:spPr>
        <a:xfrm>
          <a:off x="7626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111942</xdr:rowOff>
    </xdr:from>
    <xdr:to>
      <xdr:col>36</xdr:col>
      <xdr:colOff>165100</xdr:colOff>
      <xdr:row>106</xdr:row>
      <xdr:rowOff>42092</xdr:rowOff>
    </xdr:to>
    <xdr:sp macro="" textlink="">
      <xdr:nvSpPr>
        <xdr:cNvPr id="479" name="フローチャート: 判断 478">
          <a:extLst>
            <a:ext uri="{FF2B5EF4-FFF2-40B4-BE49-F238E27FC236}">
              <a16:creationId xmlns:a16="http://schemas.microsoft.com/office/drawing/2014/main" id="{3E46A4F9-6E10-496F-8F4D-BB66E0D79C8A}"/>
            </a:ext>
          </a:extLst>
        </xdr:cNvPr>
        <xdr:cNvSpPr/>
      </xdr:nvSpPr>
      <xdr:spPr>
        <a:xfrm>
          <a:off x="6921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106</xdr:row>
      <xdr:rowOff>33219</xdr:rowOff>
    </xdr:from>
    <xdr:ext cx="469744" cy="259045"/>
    <xdr:sp macro="" textlink="">
      <xdr:nvSpPr>
        <xdr:cNvPr id="480" name="n_4aveValue【市民会館】&#10;一人当たり面積">
          <a:extLst>
            <a:ext uri="{FF2B5EF4-FFF2-40B4-BE49-F238E27FC236}">
              <a16:creationId xmlns:a16="http://schemas.microsoft.com/office/drawing/2014/main" id="{396F3099-6176-47F0-A9DB-5EB0DCE19946}"/>
            </a:ext>
          </a:extLst>
        </xdr:cNvPr>
        <xdr:cNvSpPr txBox="1"/>
      </xdr:nvSpPr>
      <xdr:spPr>
        <a:xfrm>
          <a:off x="6737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4D57B61D-5F6D-4281-BF2E-F1AF4957042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5B845CED-3BD5-4C8F-B998-81B9301A529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3AD02E1D-AA35-40DC-885D-9F2E9BC4F86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13527779-E519-417B-A239-93E7667FCBD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B194801B-A556-4DC2-887F-99192E96416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107043</xdr:rowOff>
    </xdr:from>
    <xdr:to>
      <xdr:col>55</xdr:col>
      <xdr:colOff>50800</xdr:colOff>
      <xdr:row>101</xdr:row>
      <xdr:rowOff>37193</xdr:rowOff>
    </xdr:to>
    <xdr:sp macro="" textlink="">
      <xdr:nvSpPr>
        <xdr:cNvPr id="486" name="楕円 485">
          <a:extLst>
            <a:ext uri="{FF2B5EF4-FFF2-40B4-BE49-F238E27FC236}">
              <a16:creationId xmlns:a16="http://schemas.microsoft.com/office/drawing/2014/main" id="{750E5C4B-7FBE-4499-9874-37ADB6ECFBD6}"/>
            </a:ext>
          </a:extLst>
        </xdr:cNvPr>
        <xdr:cNvSpPr/>
      </xdr:nvSpPr>
      <xdr:spPr>
        <a:xfrm>
          <a:off x="104267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21970</xdr:rowOff>
    </xdr:from>
    <xdr:ext cx="469744" cy="259045"/>
    <xdr:sp macro="" textlink="">
      <xdr:nvSpPr>
        <xdr:cNvPr id="487" name="【市民会館】&#10;一人当たり面積該当値テキスト">
          <a:extLst>
            <a:ext uri="{FF2B5EF4-FFF2-40B4-BE49-F238E27FC236}">
              <a16:creationId xmlns:a16="http://schemas.microsoft.com/office/drawing/2014/main" id="{71D398D9-9291-4E29-8513-1C2FA0F7BA90}"/>
            </a:ext>
          </a:extLst>
        </xdr:cNvPr>
        <xdr:cNvSpPr txBox="1"/>
      </xdr:nvSpPr>
      <xdr:spPr>
        <a:xfrm>
          <a:off x="10515600" y="1716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142966</xdr:rowOff>
    </xdr:from>
    <xdr:to>
      <xdr:col>50</xdr:col>
      <xdr:colOff>165100</xdr:colOff>
      <xdr:row>101</xdr:row>
      <xdr:rowOff>73116</xdr:rowOff>
    </xdr:to>
    <xdr:sp macro="" textlink="">
      <xdr:nvSpPr>
        <xdr:cNvPr id="488" name="楕円 487">
          <a:extLst>
            <a:ext uri="{FF2B5EF4-FFF2-40B4-BE49-F238E27FC236}">
              <a16:creationId xmlns:a16="http://schemas.microsoft.com/office/drawing/2014/main" id="{34B7E81E-4189-497E-B9EE-C9ED41305831}"/>
            </a:ext>
          </a:extLst>
        </xdr:cNvPr>
        <xdr:cNvSpPr/>
      </xdr:nvSpPr>
      <xdr:spPr>
        <a:xfrm>
          <a:off x="95885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157843</xdr:rowOff>
    </xdr:from>
    <xdr:to>
      <xdr:col>55</xdr:col>
      <xdr:colOff>0</xdr:colOff>
      <xdr:row>101</xdr:row>
      <xdr:rowOff>22316</xdr:rowOff>
    </xdr:to>
    <xdr:cxnSp macro="">
      <xdr:nvCxnSpPr>
        <xdr:cNvPr id="489" name="直線コネクタ 488">
          <a:extLst>
            <a:ext uri="{FF2B5EF4-FFF2-40B4-BE49-F238E27FC236}">
              <a16:creationId xmlns:a16="http://schemas.microsoft.com/office/drawing/2014/main" id="{7AD40AAB-E988-447C-8790-2C6681EB5988}"/>
            </a:ext>
          </a:extLst>
        </xdr:cNvPr>
        <xdr:cNvCxnSpPr/>
      </xdr:nvCxnSpPr>
      <xdr:spPr>
        <a:xfrm flipV="1">
          <a:off x="9639300" y="173028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907</xdr:rowOff>
    </xdr:from>
    <xdr:to>
      <xdr:col>46</xdr:col>
      <xdr:colOff>38100</xdr:colOff>
      <xdr:row>101</xdr:row>
      <xdr:rowOff>102507</xdr:rowOff>
    </xdr:to>
    <xdr:sp macro="" textlink="">
      <xdr:nvSpPr>
        <xdr:cNvPr id="490" name="楕円 489">
          <a:extLst>
            <a:ext uri="{FF2B5EF4-FFF2-40B4-BE49-F238E27FC236}">
              <a16:creationId xmlns:a16="http://schemas.microsoft.com/office/drawing/2014/main" id="{06BC47AF-FACB-40B2-B4A4-BA8DC7AAB146}"/>
            </a:ext>
          </a:extLst>
        </xdr:cNvPr>
        <xdr:cNvSpPr/>
      </xdr:nvSpPr>
      <xdr:spPr>
        <a:xfrm>
          <a:off x="8699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22316</xdr:rowOff>
    </xdr:from>
    <xdr:to>
      <xdr:col>50</xdr:col>
      <xdr:colOff>114300</xdr:colOff>
      <xdr:row>101</xdr:row>
      <xdr:rowOff>51707</xdr:rowOff>
    </xdr:to>
    <xdr:cxnSp macro="">
      <xdr:nvCxnSpPr>
        <xdr:cNvPr id="491" name="直線コネクタ 490">
          <a:extLst>
            <a:ext uri="{FF2B5EF4-FFF2-40B4-BE49-F238E27FC236}">
              <a16:creationId xmlns:a16="http://schemas.microsoft.com/office/drawing/2014/main" id="{4FF95A72-69CD-41E9-8B18-67CEE1ABCE26}"/>
            </a:ext>
          </a:extLst>
        </xdr:cNvPr>
        <xdr:cNvCxnSpPr/>
      </xdr:nvCxnSpPr>
      <xdr:spPr>
        <a:xfrm flipV="1">
          <a:off x="8750300" y="173387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33564</xdr:rowOff>
    </xdr:from>
    <xdr:to>
      <xdr:col>41</xdr:col>
      <xdr:colOff>101600</xdr:colOff>
      <xdr:row>101</xdr:row>
      <xdr:rowOff>135164</xdr:rowOff>
    </xdr:to>
    <xdr:sp macro="" textlink="">
      <xdr:nvSpPr>
        <xdr:cNvPr id="492" name="楕円 491">
          <a:extLst>
            <a:ext uri="{FF2B5EF4-FFF2-40B4-BE49-F238E27FC236}">
              <a16:creationId xmlns:a16="http://schemas.microsoft.com/office/drawing/2014/main" id="{33E4DD22-6CB4-4581-BFBA-54A4D6628969}"/>
            </a:ext>
          </a:extLst>
        </xdr:cNvPr>
        <xdr:cNvSpPr/>
      </xdr:nvSpPr>
      <xdr:spPr>
        <a:xfrm>
          <a:off x="7810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51707</xdr:rowOff>
    </xdr:from>
    <xdr:to>
      <xdr:col>45</xdr:col>
      <xdr:colOff>177800</xdr:colOff>
      <xdr:row>101</xdr:row>
      <xdr:rowOff>84364</xdr:rowOff>
    </xdr:to>
    <xdr:cxnSp macro="">
      <xdr:nvCxnSpPr>
        <xdr:cNvPr id="493" name="直線コネクタ 492">
          <a:extLst>
            <a:ext uri="{FF2B5EF4-FFF2-40B4-BE49-F238E27FC236}">
              <a16:creationId xmlns:a16="http://schemas.microsoft.com/office/drawing/2014/main" id="{EB135B0E-615E-4649-B90A-29AE88905F99}"/>
            </a:ext>
          </a:extLst>
        </xdr:cNvPr>
        <xdr:cNvCxnSpPr/>
      </xdr:nvCxnSpPr>
      <xdr:spPr>
        <a:xfrm flipV="1">
          <a:off x="7861300" y="17368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59689</xdr:rowOff>
    </xdr:from>
    <xdr:to>
      <xdr:col>36</xdr:col>
      <xdr:colOff>165100</xdr:colOff>
      <xdr:row>101</xdr:row>
      <xdr:rowOff>161289</xdr:rowOff>
    </xdr:to>
    <xdr:sp macro="" textlink="">
      <xdr:nvSpPr>
        <xdr:cNvPr id="494" name="楕円 493">
          <a:extLst>
            <a:ext uri="{FF2B5EF4-FFF2-40B4-BE49-F238E27FC236}">
              <a16:creationId xmlns:a16="http://schemas.microsoft.com/office/drawing/2014/main" id="{F33CCE56-8C0C-4E82-A5C9-6AC862A0821A}"/>
            </a:ext>
          </a:extLst>
        </xdr:cNvPr>
        <xdr:cNvSpPr/>
      </xdr:nvSpPr>
      <xdr:spPr>
        <a:xfrm>
          <a:off x="6921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84364</xdr:rowOff>
    </xdr:from>
    <xdr:to>
      <xdr:col>41</xdr:col>
      <xdr:colOff>50800</xdr:colOff>
      <xdr:row>101</xdr:row>
      <xdr:rowOff>110489</xdr:rowOff>
    </xdr:to>
    <xdr:cxnSp macro="">
      <xdr:nvCxnSpPr>
        <xdr:cNvPr id="495" name="直線コネクタ 494">
          <a:extLst>
            <a:ext uri="{FF2B5EF4-FFF2-40B4-BE49-F238E27FC236}">
              <a16:creationId xmlns:a16="http://schemas.microsoft.com/office/drawing/2014/main" id="{80A18AF4-BDE8-48C9-8091-4DABD33CB5B9}"/>
            </a:ext>
          </a:extLst>
        </xdr:cNvPr>
        <xdr:cNvCxnSpPr/>
      </xdr:nvCxnSpPr>
      <xdr:spPr>
        <a:xfrm flipV="1">
          <a:off x="6972300" y="174008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89643</xdr:rowOff>
    </xdr:from>
    <xdr:ext cx="469744" cy="259045"/>
    <xdr:sp macro="" textlink="">
      <xdr:nvSpPr>
        <xdr:cNvPr id="496" name="n_1mainValue【市民会館】&#10;一人当たり面積">
          <a:extLst>
            <a:ext uri="{FF2B5EF4-FFF2-40B4-BE49-F238E27FC236}">
              <a16:creationId xmlns:a16="http://schemas.microsoft.com/office/drawing/2014/main" id="{7463403A-9045-4F94-8DDB-C89735CA6D49}"/>
            </a:ext>
          </a:extLst>
        </xdr:cNvPr>
        <xdr:cNvSpPr txBox="1"/>
      </xdr:nvSpPr>
      <xdr:spPr>
        <a:xfrm>
          <a:off x="9391727" y="1706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119034</xdr:rowOff>
    </xdr:from>
    <xdr:ext cx="469744" cy="259045"/>
    <xdr:sp macro="" textlink="">
      <xdr:nvSpPr>
        <xdr:cNvPr id="497" name="n_2mainValue【市民会館】&#10;一人当たり面積">
          <a:extLst>
            <a:ext uri="{FF2B5EF4-FFF2-40B4-BE49-F238E27FC236}">
              <a16:creationId xmlns:a16="http://schemas.microsoft.com/office/drawing/2014/main" id="{F79D0018-62DB-4F7B-B52B-8200B5FD6772}"/>
            </a:ext>
          </a:extLst>
        </xdr:cNvPr>
        <xdr:cNvSpPr txBox="1"/>
      </xdr:nvSpPr>
      <xdr:spPr>
        <a:xfrm>
          <a:off x="85154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151691</xdr:rowOff>
    </xdr:from>
    <xdr:ext cx="469744" cy="259045"/>
    <xdr:sp macro="" textlink="">
      <xdr:nvSpPr>
        <xdr:cNvPr id="498" name="n_3mainValue【市民会館】&#10;一人当たり面積">
          <a:extLst>
            <a:ext uri="{FF2B5EF4-FFF2-40B4-BE49-F238E27FC236}">
              <a16:creationId xmlns:a16="http://schemas.microsoft.com/office/drawing/2014/main" id="{257F0C7C-3630-4E0A-8373-D2C4CB54C149}"/>
            </a:ext>
          </a:extLst>
        </xdr:cNvPr>
        <xdr:cNvSpPr txBox="1"/>
      </xdr:nvSpPr>
      <xdr:spPr>
        <a:xfrm>
          <a:off x="7626427" y="171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6366</xdr:rowOff>
    </xdr:from>
    <xdr:ext cx="469744" cy="259045"/>
    <xdr:sp macro="" textlink="">
      <xdr:nvSpPr>
        <xdr:cNvPr id="499" name="n_4mainValue【市民会館】&#10;一人当たり面積">
          <a:extLst>
            <a:ext uri="{FF2B5EF4-FFF2-40B4-BE49-F238E27FC236}">
              <a16:creationId xmlns:a16="http://schemas.microsoft.com/office/drawing/2014/main" id="{84650940-F387-4A3B-B313-F7FDEC6ED750}"/>
            </a:ext>
          </a:extLst>
        </xdr:cNvPr>
        <xdr:cNvSpPr txBox="1"/>
      </xdr:nvSpPr>
      <xdr:spPr>
        <a:xfrm>
          <a:off x="6737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BCF34AD5-F886-4718-A0CD-9F22EF2872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B85FBFC3-7AAD-4E4B-AE42-2DA473BEF5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FF130995-A2E7-4DCF-B584-196CED0DDC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6AE2F2CB-B914-4CE2-9661-BC31629DA5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14497645-035F-4B27-9742-73B1B4F9209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C666C674-E6E9-4B6A-91AC-7AFC1CDD7B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EC34D0A2-BF8A-406F-97B4-937212DBCC1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43BA1C26-5036-4104-8B7E-8FC91AECAB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7363860A-BFA6-43DA-82F2-0621D4175C9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28A80532-AB30-46E9-B77C-3933EB9CF7D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9865C874-EC7F-4B6A-8EDF-E7A1FA35C68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D706A6A8-2F57-4446-A14B-83E898D76EE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72B9168C-A271-4CEB-B2D2-E24A5173D91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FA71232A-4E23-45B4-A100-6B84970D7A0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788AA95F-C08A-4A1C-9029-BED998F96DD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23325BD5-F40F-4BB5-A228-C94EB6FF0EB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77CB4B8E-56FB-40A8-B11F-CE56A1430A8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088CACA1-9CBE-46B5-A672-30E34459722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B3C23089-95CE-4EAB-A698-359FD15D5FC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2002C546-4D7C-437F-BCB4-B860DB514D2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406EC3DB-DC33-427B-BFA4-8ABEDF6050B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E5B90726-6450-4A9A-BF8B-F67F969A202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5440A0D7-2CBD-4E8B-8773-A230C8DED6C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3DE2CF5C-2CAE-48B2-8260-C9AD8264EC5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524" name="直線コネクタ 523">
          <a:extLst>
            <a:ext uri="{FF2B5EF4-FFF2-40B4-BE49-F238E27FC236}">
              <a16:creationId xmlns:a16="http://schemas.microsoft.com/office/drawing/2014/main" id="{2DFDF541-6FC5-4C37-9ED3-6E212001C6E5}"/>
            </a:ext>
          </a:extLst>
        </xdr:cNvPr>
        <xdr:cNvCxnSpPr/>
      </xdr:nvCxnSpPr>
      <xdr:spPr>
        <a:xfrm flipV="1">
          <a:off x="16318864" y="564642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525" name="【一般廃棄物処理施設】&#10;有形固定資産減価償却率最小値テキスト">
          <a:extLst>
            <a:ext uri="{FF2B5EF4-FFF2-40B4-BE49-F238E27FC236}">
              <a16:creationId xmlns:a16="http://schemas.microsoft.com/office/drawing/2014/main" id="{D5BB122B-5599-4D81-B611-9E9D5E389D75}"/>
            </a:ext>
          </a:extLst>
        </xdr:cNvPr>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526" name="直線コネクタ 525">
          <a:extLst>
            <a:ext uri="{FF2B5EF4-FFF2-40B4-BE49-F238E27FC236}">
              <a16:creationId xmlns:a16="http://schemas.microsoft.com/office/drawing/2014/main" id="{822C431F-BB2B-4722-A8C2-1FFDB5C7404E}"/>
            </a:ext>
          </a:extLst>
        </xdr:cNvPr>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B0C33D4F-E9A8-4C96-B2AB-E44773D88FD8}"/>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8" name="直線コネクタ 527">
          <a:extLst>
            <a:ext uri="{FF2B5EF4-FFF2-40B4-BE49-F238E27FC236}">
              <a16:creationId xmlns:a16="http://schemas.microsoft.com/office/drawing/2014/main" id="{A3EAD0FA-FD38-418F-9AD9-FA7B6A0557D5}"/>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86377</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889A3403-0D8A-4E7E-95D7-9EFCAD574EE8}"/>
            </a:ext>
          </a:extLst>
        </xdr:cNvPr>
        <xdr:cNvSpPr txBox="1"/>
      </xdr:nvSpPr>
      <xdr:spPr>
        <a:xfrm>
          <a:off x="1635760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30" name="フローチャート: 判断 529">
          <a:extLst>
            <a:ext uri="{FF2B5EF4-FFF2-40B4-BE49-F238E27FC236}">
              <a16:creationId xmlns:a16="http://schemas.microsoft.com/office/drawing/2014/main" id="{1C057FF3-9EFC-4645-8242-D3A55FB2711F}"/>
            </a:ext>
          </a:extLst>
        </xdr:cNvPr>
        <xdr:cNvSpPr/>
      </xdr:nvSpPr>
      <xdr:spPr>
        <a:xfrm>
          <a:off x="162687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531" name="フローチャート: 判断 530">
          <a:extLst>
            <a:ext uri="{FF2B5EF4-FFF2-40B4-BE49-F238E27FC236}">
              <a16:creationId xmlns:a16="http://schemas.microsoft.com/office/drawing/2014/main" id="{D7FED03A-D574-42BF-A4E7-AB8D7704D0CA}"/>
            </a:ext>
          </a:extLst>
        </xdr:cNvPr>
        <xdr:cNvSpPr/>
      </xdr:nvSpPr>
      <xdr:spPr>
        <a:xfrm>
          <a:off x="15430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147337</xdr:rowOff>
    </xdr:from>
    <xdr:ext cx="405111" cy="259045"/>
    <xdr:sp macro="" textlink="">
      <xdr:nvSpPr>
        <xdr:cNvPr id="532" name="n_1aveValue【一般廃棄物処理施設】&#10;有形固定資産減価償却率">
          <a:extLst>
            <a:ext uri="{FF2B5EF4-FFF2-40B4-BE49-F238E27FC236}">
              <a16:creationId xmlns:a16="http://schemas.microsoft.com/office/drawing/2014/main" id="{FFF1CE7A-4746-450F-9A2B-BCF25629796B}"/>
            </a:ext>
          </a:extLst>
        </xdr:cNvPr>
        <xdr:cNvSpPr txBox="1"/>
      </xdr:nvSpPr>
      <xdr:spPr>
        <a:xfrm>
          <a:off x="152660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19685</xdr:rowOff>
    </xdr:from>
    <xdr:to>
      <xdr:col>76</xdr:col>
      <xdr:colOff>165100</xdr:colOff>
      <xdr:row>37</xdr:row>
      <xdr:rowOff>121285</xdr:rowOff>
    </xdr:to>
    <xdr:sp macro="" textlink="">
      <xdr:nvSpPr>
        <xdr:cNvPr id="533" name="フローチャート: 判断 532">
          <a:extLst>
            <a:ext uri="{FF2B5EF4-FFF2-40B4-BE49-F238E27FC236}">
              <a16:creationId xmlns:a16="http://schemas.microsoft.com/office/drawing/2014/main" id="{B429B5B4-C614-415C-9408-AB50E66BD4FE}"/>
            </a:ext>
          </a:extLst>
        </xdr:cNvPr>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137812</xdr:rowOff>
    </xdr:from>
    <xdr:ext cx="405111" cy="259045"/>
    <xdr:sp macro="" textlink="">
      <xdr:nvSpPr>
        <xdr:cNvPr id="534" name="n_2aveValue【一般廃棄物処理施設】&#10;有形固定資産減価償却率">
          <a:extLst>
            <a:ext uri="{FF2B5EF4-FFF2-40B4-BE49-F238E27FC236}">
              <a16:creationId xmlns:a16="http://schemas.microsoft.com/office/drawing/2014/main" id="{06C6AE24-57F7-402A-8D6B-3CE738834F5E}"/>
            </a:ext>
          </a:extLst>
        </xdr:cNvPr>
        <xdr:cNvSpPr txBox="1"/>
      </xdr:nvSpPr>
      <xdr:spPr>
        <a:xfrm>
          <a:off x="14389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42545</xdr:rowOff>
    </xdr:from>
    <xdr:to>
      <xdr:col>72</xdr:col>
      <xdr:colOff>38100</xdr:colOff>
      <xdr:row>37</xdr:row>
      <xdr:rowOff>144145</xdr:rowOff>
    </xdr:to>
    <xdr:sp macro="" textlink="">
      <xdr:nvSpPr>
        <xdr:cNvPr id="535" name="フローチャート: 判断 534">
          <a:extLst>
            <a:ext uri="{FF2B5EF4-FFF2-40B4-BE49-F238E27FC236}">
              <a16:creationId xmlns:a16="http://schemas.microsoft.com/office/drawing/2014/main" id="{20CA1940-E8F0-4725-BCB3-2A0E5150F28B}"/>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135272</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1CE0FDA2-CA9E-40E9-B81E-096361C8C5CC}"/>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147320</xdr:rowOff>
    </xdr:from>
    <xdr:to>
      <xdr:col>67</xdr:col>
      <xdr:colOff>101600</xdr:colOff>
      <xdr:row>38</xdr:row>
      <xdr:rowOff>77470</xdr:rowOff>
    </xdr:to>
    <xdr:sp macro="" textlink="">
      <xdr:nvSpPr>
        <xdr:cNvPr id="537" name="フローチャート: 判断 536">
          <a:extLst>
            <a:ext uri="{FF2B5EF4-FFF2-40B4-BE49-F238E27FC236}">
              <a16:creationId xmlns:a16="http://schemas.microsoft.com/office/drawing/2014/main" id="{AFBF2022-1CE9-4272-B74C-530450BC9C45}"/>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68597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DCFFDAFD-CECD-45AF-BF2D-98F83D121138}"/>
            </a:ext>
          </a:extLst>
        </xdr:cNvPr>
        <xdr:cNvSpPr txBox="1"/>
      </xdr:nvSpPr>
      <xdr:spPr>
        <a:xfrm>
          <a:off x="12611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E8971388-88D6-43AF-97EA-DD43086746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613E72A0-AF4C-4A83-8981-840F53A999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3E87510D-87ED-4679-BB6A-71ABC950241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9460F985-082A-4ABC-84F1-F590950EDF9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3307EB49-B4EB-4D94-84BA-6F1BD946B4F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544" name="楕円 543">
          <a:extLst>
            <a:ext uri="{FF2B5EF4-FFF2-40B4-BE49-F238E27FC236}">
              <a16:creationId xmlns:a16="http://schemas.microsoft.com/office/drawing/2014/main" id="{1F71F90D-D72C-4C6D-8404-A4498AB55DF4}"/>
            </a:ext>
          </a:extLst>
        </xdr:cNvPr>
        <xdr:cNvSpPr/>
      </xdr:nvSpPr>
      <xdr:spPr>
        <a:xfrm>
          <a:off x="16268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110507</xdr:rowOff>
    </xdr:from>
    <xdr:ext cx="405111" cy="259045"/>
    <xdr:sp macro="" textlink="">
      <xdr:nvSpPr>
        <xdr:cNvPr id="545" name="【一般廃棄物処理施設】&#10;有形固定資産減価償却率該当値テキスト">
          <a:extLst>
            <a:ext uri="{FF2B5EF4-FFF2-40B4-BE49-F238E27FC236}">
              <a16:creationId xmlns:a16="http://schemas.microsoft.com/office/drawing/2014/main" id="{F3997F66-0F2C-4D07-B0DB-72F308E0C128}"/>
            </a:ext>
          </a:extLst>
        </xdr:cNvPr>
        <xdr:cNvSpPr txBox="1"/>
      </xdr:nvSpPr>
      <xdr:spPr>
        <a:xfrm>
          <a:off x="163576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67310</xdr:rowOff>
    </xdr:from>
    <xdr:to>
      <xdr:col>81</xdr:col>
      <xdr:colOff>101600</xdr:colOff>
      <xdr:row>37</xdr:row>
      <xdr:rowOff>168910</xdr:rowOff>
    </xdr:to>
    <xdr:sp macro="" textlink="">
      <xdr:nvSpPr>
        <xdr:cNvPr id="546" name="楕円 545">
          <a:extLst>
            <a:ext uri="{FF2B5EF4-FFF2-40B4-BE49-F238E27FC236}">
              <a16:creationId xmlns:a16="http://schemas.microsoft.com/office/drawing/2014/main" id="{E0F02AE7-DF2D-4E90-BD3D-A9234E8E3454}"/>
            </a:ext>
          </a:extLst>
        </xdr:cNvPr>
        <xdr:cNvSpPr/>
      </xdr:nvSpPr>
      <xdr:spPr>
        <a:xfrm>
          <a:off x="15430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118110</xdr:rowOff>
    </xdr:from>
    <xdr:to>
      <xdr:col>85</xdr:col>
      <xdr:colOff>127000</xdr:colOff>
      <xdr:row>38</xdr:row>
      <xdr:rowOff>11430</xdr:rowOff>
    </xdr:to>
    <xdr:cxnSp macro="">
      <xdr:nvCxnSpPr>
        <xdr:cNvPr id="547" name="直線コネクタ 546">
          <a:extLst>
            <a:ext uri="{FF2B5EF4-FFF2-40B4-BE49-F238E27FC236}">
              <a16:creationId xmlns:a16="http://schemas.microsoft.com/office/drawing/2014/main" id="{5C29B833-46A4-4E6E-A8BF-7FACF06A1649}"/>
            </a:ext>
          </a:extLst>
        </xdr:cNvPr>
        <xdr:cNvCxnSpPr/>
      </xdr:nvCxnSpPr>
      <xdr:spPr>
        <a:xfrm>
          <a:off x="15481300" y="646176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53975</xdr:rowOff>
    </xdr:from>
    <xdr:to>
      <xdr:col>76</xdr:col>
      <xdr:colOff>165100</xdr:colOff>
      <xdr:row>37</xdr:row>
      <xdr:rowOff>155575</xdr:rowOff>
    </xdr:to>
    <xdr:sp macro="" textlink="">
      <xdr:nvSpPr>
        <xdr:cNvPr id="548" name="楕円 547">
          <a:extLst>
            <a:ext uri="{FF2B5EF4-FFF2-40B4-BE49-F238E27FC236}">
              <a16:creationId xmlns:a16="http://schemas.microsoft.com/office/drawing/2014/main" id="{DF7BB098-6267-429B-933A-BC3AABD736AB}"/>
            </a:ext>
          </a:extLst>
        </xdr:cNvPr>
        <xdr:cNvSpPr/>
      </xdr:nvSpPr>
      <xdr:spPr>
        <a:xfrm>
          <a:off x="14541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104775</xdr:rowOff>
    </xdr:from>
    <xdr:to>
      <xdr:col>81</xdr:col>
      <xdr:colOff>50800</xdr:colOff>
      <xdr:row>37</xdr:row>
      <xdr:rowOff>118110</xdr:rowOff>
    </xdr:to>
    <xdr:cxnSp macro="">
      <xdr:nvCxnSpPr>
        <xdr:cNvPr id="549" name="直線コネクタ 548">
          <a:extLst>
            <a:ext uri="{FF2B5EF4-FFF2-40B4-BE49-F238E27FC236}">
              <a16:creationId xmlns:a16="http://schemas.microsoft.com/office/drawing/2014/main" id="{4A670547-55C3-41CF-B2EB-7903F9369821}"/>
            </a:ext>
          </a:extLst>
        </xdr:cNvPr>
        <xdr:cNvCxnSpPr/>
      </xdr:nvCxnSpPr>
      <xdr:spPr>
        <a:xfrm>
          <a:off x="14592300" y="64484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50" name="楕円 549">
          <a:extLst>
            <a:ext uri="{FF2B5EF4-FFF2-40B4-BE49-F238E27FC236}">
              <a16:creationId xmlns:a16="http://schemas.microsoft.com/office/drawing/2014/main" id="{E9B0A346-D2C9-48FB-8845-C48ABA148BBC}"/>
            </a:ext>
          </a:extLst>
        </xdr:cNvPr>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104775</xdr:rowOff>
    </xdr:to>
    <xdr:cxnSp macro="">
      <xdr:nvCxnSpPr>
        <xdr:cNvPr id="551" name="直線コネクタ 550">
          <a:extLst>
            <a:ext uri="{FF2B5EF4-FFF2-40B4-BE49-F238E27FC236}">
              <a16:creationId xmlns:a16="http://schemas.microsoft.com/office/drawing/2014/main" id="{3B852F4C-4ACF-4DB6-8CFC-92C389876F66}"/>
            </a:ext>
          </a:extLst>
        </xdr:cNvPr>
        <xdr:cNvCxnSpPr/>
      </xdr:nvCxnSpPr>
      <xdr:spPr>
        <a:xfrm>
          <a:off x="13703300" y="63627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76835</xdr:rowOff>
    </xdr:from>
    <xdr:to>
      <xdr:col>67</xdr:col>
      <xdr:colOff>101600</xdr:colOff>
      <xdr:row>37</xdr:row>
      <xdr:rowOff>6985</xdr:rowOff>
    </xdr:to>
    <xdr:sp macro="" textlink="">
      <xdr:nvSpPr>
        <xdr:cNvPr id="552" name="楕円 551">
          <a:extLst>
            <a:ext uri="{FF2B5EF4-FFF2-40B4-BE49-F238E27FC236}">
              <a16:creationId xmlns:a16="http://schemas.microsoft.com/office/drawing/2014/main" id="{C1AB0F4A-ABBC-43DC-9859-69AB60F49D1E}"/>
            </a:ext>
          </a:extLst>
        </xdr:cNvPr>
        <xdr:cNvSpPr/>
      </xdr:nvSpPr>
      <xdr:spPr>
        <a:xfrm>
          <a:off x="12763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127635</xdr:rowOff>
    </xdr:from>
    <xdr:to>
      <xdr:col>71</xdr:col>
      <xdr:colOff>177800</xdr:colOff>
      <xdr:row>37</xdr:row>
      <xdr:rowOff>19050</xdr:rowOff>
    </xdr:to>
    <xdr:cxnSp macro="">
      <xdr:nvCxnSpPr>
        <xdr:cNvPr id="553" name="直線コネクタ 552">
          <a:extLst>
            <a:ext uri="{FF2B5EF4-FFF2-40B4-BE49-F238E27FC236}">
              <a16:creationId xmlns:a16="http://schemas.microsoft.com/office/drawing/2014/main" id="{B8B41CE7-1E86-42F6-8D9F-701348EBF742}"/>
            </a:ext>
          </a:extLst>
        </xdr:cNvPr>
        <xdr:cNvCxnSpPr/>
      </xdr:nvCxnSpPr>
      <xdr:spPr>
        <a:xfrm>
          <a:off x="12814300" y="62998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430A66F1-2EF7-4B3C-8F0D-71037F1AA608}"/>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146702</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54A82377-FE3A-42DF-BAFA-B925F223F659}"/>
            </a:ext>
          </a:extLst>
        </xdr:cNvPr>
        <xdr:cNvSpPr txBox="1"/>
      </xdr:nvSpPr>
      <xdr:spPr>
        <a:xfrm>
          <a:off x="14389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DF259CF2-4196-4CAD-9AB9-C4FF929DA20A}"/>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23512</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5BA764B1-35C5-4376-8FFC-2355996B14C0}"/>
            </a:ext>
          </a:extLst>
        </xdr:cNvPr>
        <xdr:cNvSpPr txBox="1"/>
      </xdr:nvSpPr>
      <xdr:spPr>
        <a:xfrm>
          <a:off x="12611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A9259FC5-F344-4FF7-BF34-DFB24800D1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32C31DDB-24E4-4E97-BD97-ED5F6B4ECA6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74F9F0E8-3D3D-4A38-A177-32DD805BA7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A7BB3A0C-3B51-49DB-A0EC-27EFC72B95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8FE830A9-9762-40E2-9059-5A634955B70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45227D77-4EA7-4FD3-AE84-BD03A2C824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9585084F-1CA7-4382-9A5D-940259C86E6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1545D6BD-34B3-4EE4-A92E-C1B0E333F3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7DA13239-6976-414A-8DC6-D3A9917B7F9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CDC37C9E-8E64-4527-801B-8CB749E9CFF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8" name="直線コネクタ 567">
          <a:extLst>
            <a:ext uri="{FF2B5EF4-FFF2-40B4-BE49-F238E27FC236}">
              <a16:creationId xmlns:a16="http://schemas.microsoft.com/office/drawing/2014/main" id="{857A1253-CCE5-4EC8-8AB4-0F81700778D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9" name="テキスト ボックス 568">
          <a:extLst>
            <a:ext uri="{FF2B5EF4-FFF2-40B4-BE49-F238E27FC236}">
              <a16:creationId xmlns:a16="http://schemas.microsoft.com/office/drawing/2014/main" id="{085FF0F8-DBE0-4499-9ED1-05056A9F36F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0" name="直線コネクタ 569">
          <a:extLst>
            <a:ext uri="{FF2B5EF4-FFF2-40B4-BE49-F238E27FC236}">
              <a16:creationId xmlns:a16="http://schemas.microsoft.com/office/drawing/2014/main" id="{8F0AA7C0-3C8A-4357-A8F1-45C39EA3727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1" name="テキスト ボックス 570">
          <a:extLst>
            <a:ext uri="{FF2B5EF4-FFF2-40B4-BE49-F238E27FC236}">
              <a16:creationId xmlns:a16="http://schemas.microsoft.com/office/drawing/2014/main" id="{4E774BED-7E83-4C21-ACFA-E45C51F9181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2" name="直線コネクタ 571">
          <a:extLst>
            <a:ext uri="{FF2B5EF4-FFF2-40B4-BE49-F238E27FC236}">
              <a16:creationId xmlns:a16="http://schemas.microsoft.com/office/drawing/2014/main" id="{01C0931B-3941-4277-BCAF-E882355AC13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3" name="テキスト ボックス 572">
          <a:extLst>
            <a:ext uri="{FF2B5EF4-FFF2-40B4-BE49-F238E27FC236}">
              <a16:creationId xmlns:a16="http://schemas.microsoft.com/office/drawing/2014/main" id="{8522D689-E992-4D6D-8C33-168C96CEF4C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4" name="直線コネクタ 573">
          <a:extLst>
            <a:ext uri="{FF2B5EF4-FFF2-40B4-BE49-F238E27FC236}">
              <a16:creationId xmlns:a16="http://schemas.microsoft.com/office/drawing/2014/main" id="{75CFB9C5-1F7D-4007-8B9A-5FDBF77CD57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5" name="テキスト ボックス 574">
          <a:extLst>
            <a:ext uri="{FF2B5EF4-FFF2-40B4-BE49-F238E27FC236}">
              <a16:creationId xmlns:a16="http://schemas.microsoft.com/office/drawing/2014/main" id="{DC71BE5A-0DD1-498B-A307-BB4C80B24BE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6" name="直線コネクタ 575">
          <a:extLst>
            <a:ext uri="{FF2B5EF4-FFF2-40B4-BE49-F238E27FC236}">
              <a16:creationId xmlns:a16="http://schemas.microsoft.com/office/drawing/2014/main" id="{10CB11F2-DAA3-41B8-9A43-EF0CCA39DD6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7" name="テキスト ボックス 576">
          <a:extLst>
            <a:ext uri="{FF2B5EF4-FFF2-40B4-BE49-F238E27FC236}">
              <a16:creationId xmlns:a16="http://schemas.microsoft.com/office/drawing/2014/main" id="{301772FA-E6B1-4154-B1D6-8A80E1D9AAB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a:extLst>
            <a:ext uri="{FF2B5EF4-FFF2-40B4-BE49-F238E27FC236}">
              <a16:creationId xmlns:a16="http://schemas.microsoft.com/office/drawing/2014/main" id="{89A1DD51-F3AB-4055-AB34-7C2D38ACDC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a:extLst>
            <a:ext uri="{FF2B5EF4-FFF2-40B4-BE49-F238E27FC236}">
              <a16:creationId xmlns:a16="http://schemas.microsoft.com/office/drawing/2014/main" id="{80BCE038-33C0-43BD-92EC-F49D94B88EE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a:extLst>
            <a:ext uri="{FF2B5EF4-FFF2-40B4-BE49-F238E27FC236}">
              <a16:creationId xmlns:a16="http://schemas.microsoft.com/office/drawing/2014/main" id="{8E9B13CD-665C-4776-81CB-24B49498253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581" name="直線コネクタ 580">
          <a:extLst>
            <a:ext uri="{FF2B5EF4-FFF2-40B4-BE49-F238E27FC236}">
              <a16:creationId xmlns:a16="http://schemas.microsoft.com/office/drawing/2014/main" id="{9DABD77C-5036-4741-9867-4527501AA14C}"/>
            </a:ext>
          </a:extLst>
        </xdr:cNvPr>
        <xdr:cNvCxnSpPr/>
      </xdr:nvCxnSpPr>
      <xdr:spPr>
        <a:xfrm flipV="1">
          <a:off x="22160864" y="5867198"/>
          <a:ext cx="0" cy="1355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582" name="【一般廃棄物処理施設】&#10;一人当たり有形固定資産（償却資産）額最小値テキスト">
          <a:extLst>
            <a:ext uri="{FF2B5EF4-FFF2-40B4-BE49-F238E27FC236}">
              <a16:creationId xmlns:a16="http://schemas.microsoft.com/office/drawing/2014/main" id="{552105ED-B75E-4CB4-B4CE-992EAD435A53}"/>
            </a:ext>
          </a:extLst>
        </xdr:cNvPr>
        <xdr:cNvSpPr txBox="1"/>
      </xdr:nvSpPr>
      <xdr:spPr>
        <a:xfrm>
          <a:off x="22199600" y="722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583" name="直線コネクタ 582">
          <a:extLst>
            <a:ext uri="{FF2B5EF4-FFF2-40B4-BE49-F238E27FC236}">
              <a16:creationId xmlns:a16="http://schemas.microsoft.com/office/drawing/2014/main" id="{A9A5D90B-D3EF-4B2E-91C8-D0E5495B44C5}"/>
            </a:ext>
          </a:extLst>
        </xdr:cNvPr>
        <xdr:cNvCxnSpPr/>
      </xdr:nvCxnSpPr>
      <xdr:spPr>
        <a:xfrm>
          <a:off x="22072600" y="722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584" name="【一般廃棄物処理施設】&#10;一人当たり有形固定資産（償却資産）額最大値テキスト">
          <a:extLst>
            <a:ext uri="{FF2B5EF4-FFF2-40B4-BE49-F238E27FC236}">
              <a16:creationId xmlns:a16="http://schemas.microsoft.com/office/drawing/2014/main" id="{E2056CB7-DFA5-4962-96FF-91009B09FC0C}"/>
            </a:ext>
          </a:extLst>
        </xdr:cNvPr>
        <xdr:cNvSpPr txBox="1"/>
      </xdr:nvSpPr>
      <xdr:spPr>
        <a:xfrm>
          <a:off x="22199600" y="56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585" name="直線コネクタ 584">
          <a:extLst>
            <a:ext uri="{FF2B5EF4-FFF2-40B4-BE49-F238E27FC236}">
              <a16:creationId xmlns:a16="http://schemas.microsoft.com/office/drawing/2014/main" id="{36FD7B6B-E64B-42C5-8CA6-D66CD12C4ED8}"/>
            </a:ext>
          </a:extLst>
        </xdr:cNvPr>
        <xdr:cNvCxnSpPr/>
      </xdr:nvCxnSpPr>
      <xdr:spPr>
        <a:xfrm>
          <a:off x="22072600" y="58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131953</xdr:rowOff>
    </xdr:from>
    <xdr:ext cx="599010" cy="259045"/>
    <xdr:sp macro="" textlink="">
      <xdr:nvSpPr>
        <xdr:cNvPr id="586" name="【一般廃棄物処理施設】&#10;一人当たり有形固定資産（償却資産）額平均値テキスト">
          <a:extLst>
            <a:ext uri="{FF2B5EF4-FFF2-40B4-BE49-F238E27FC236}">
              <a16:creationId xmlns:a16="http://schemas.microsoft.com/office/drawing/2014/main" id="{EAB19770-3622-4B18-B21F-01BC89DB1F8D}"/>
            </a:ext>
          </a:extLst>
        </xdr:cNvPr>
        <xdr:cNvSpPr txBox="1"/>
      </xdr:nvSpPr>
      <xdr:spPr>
        <a:xfrm>
          <a:off x="22199600" y="66470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587" name="フローチャート: 判断 586">
          <a:extLst>
            <a:ext uri="{FF2B5EF4-FFF2-40B4-BE49-F238E27FC236}">
              <a16:creationId xmlns:a16="http://schemas.microsoft.com/office/drawing/2014/main" id="{E24C3324-610A-4E42-8677-13A48CE09532}"/>
            </a:ext>
          </a:extLst>
        </xdr:cNvPr>
        <xdr:cNvSpPr/>
      </xdr:nvSpPr>
      <xdr:spPr>
        <a:xfrm>
          <a:off x="22110700" y="679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588" name="フローチャート: 判断 587">
          <a:extLst>
            <a:ext uri="{FF2B5EF4-FFF2-40B4-BE49-F238E27FC236}">
              <a16:creationId xmlns:a16="http://schemas.microsoft.com/office/drawing/2014/main" id="{62ED29C6-1CC0-4739-87AD-D93FB6206833}"/>
            </a:ext>
          </a:extLst>
        </xdr:cNvPr>
        <xdr:cNvSpPr/>
      </xdr:nvSpPr>
      <xdr:spPr>
        <a:xfrm>
          <a:off x="21272500" y="68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81416</xdr:rowOff>
    </xdr:from>
    <xdr:ext cx="534377" cy="259045"/>
    <xdr:sp macro="" textlink="">
      <xdr:nvSpPr>
        <xdr:cNvPr id="589" name="n_1aveValue【一般廃棄物処理施設】&#10;一人当たり有形固定資産（償却資産）額">
          <a:extLst>
            <a:ext uri="{FF2B5EF4-FFF2-40B4-BE49-F238E27FC236}">
              <a16:creationId xmlns:a16="http://schemas.microsoft.com/office/drawing/2014/main" id="{72F3F87B-5A5B-4C60-A621-B62C84E311AA}"/>
            </a:ext>
          </a:extLst>
        </xdr:cNvPr>
        <xdr:cNvSpPr txBox="1"/>
      </xdr:nvSpPr>
      <xdr:spPr>
        <a:xfrm>
          <a:off x="21043411" y="65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162945</xdr:rowOff>
    </xdr:from>
    <xdr:to>
      <xdr:col>107</xdr:col>
      <xdr:colOff>101600</xdr:colOff>
      <xdr:row>40</xdr:row>
      <xdr:rowOff>93095</xdr:rowOff>
    </xdr:to>
    <xdr:sp macro="" textlink="">
      <xdr:nvSpPr>
        <xdr:cNvPr id="590" name="フローチャート: 判断 589">
          <a:extLst>
            <a:ext uri="{FF2B5EF4-FFF2-40B4-BE49-F238E27FC236}">
              <a16:creationId xmlns:a16="http://schemas.microsoft.com/office/drawing/2014/main" id="{C8CE52A1-1B30-4FA9-9DB8-E398ACFBE322}"/>
            </a:ext>
          </a:extLst>
        </xdr:cNvPr>
        <xdr:cNvSpPr/>
      </xdr:nvSpPr>
      <xdr:spPr>
        <a:xfrm>
          <a:off x="20383500" y="684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109622</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F6B88A20-3A3A-48FA-AFEB-A503B5418CC0}"/>
            </a:ext>
          </a:extLst>
        </xdr:cNvPr>
        <xdr:cNvSpPr txBox="1"/>
      </xdr:nvSpPr>
      <xdr:spPr>
        <a:xfrm>
          <a:off x="20167111" y="662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5950</xdr:rowOff>
    </xdr:from>
    <xdr:to>
      <xdr:col>102</xdr:col>
      <xdr:colOff>165100</xdr:colOff>
      <xdr:row>40</xdr:row>
      <xdr:rowOff>107550</xdr:rowOff>
    </xdr:to>
    <xdr:sp macro="" textlink="">
      <xdr:nvSpPr>
        <xdr:cNvPr id="592" name="フローチャート: 判断 591">
          <a:extLst>
            <a:ext uri="{FF2B5EF4-FFF2-40B4-BE49-F238E27FC236}">
              <a16:creationId xmlns:a16="http://schemas.microsoft.com/office/drawing/2014/main" id="{7AF3BBC4-761E-471E-9A23-DA2BE94DAF69}"/>
            </a:ext>
          </a:extLst>
        </xdr:cNvPr>
        <xdr:cNvSpPr/>
      </xdr:nvSpPr>
      <xdr:spPr>
        <a:xfrm>
          <a:off x="19494500" y="68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124077</xdr:rowOff>
    </xdr:from>
    <xdr:ext cx="534377" cy="259045"/>
    <xdr:sp macro="" textlink="">
      <xdr:nvSpPr>
        <xdr:cNvPr id="593" name="n_3aveValue【一般廃棄物処理施設】&#10;一人当たり有形固定資産（償却資産）額">
          <a:extLst>
            <a:ext uri="{FF2B5EF4-FFF2-40B4-BE49-F238E27FC236}">
              <a16:creationId xmlns:a16="http://schemas.microsoft.com/office/drawing/2014/main" id="{9390F0B0-C146-4446-AF8A-0770F30721F9}"/>
            </a:ext>
          </a:extLst>
        </xdr:cNvPr>
        <xdr:cNvSpPr txBox="1"/>
      </xdr:nvSpPr>
      <xdr:spPr>
        <a:xfrm>
          <a:off x="19278111" y="66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69303</xdr:rowOff>
    </xdr:from>
    <xdr:to>
      <xdr:col>98</xdr:col>
      <xdr:colOff>38100</xdr:colOff>
      <xdr:row>40</xdr:row>
      <xdr:rowOff>170903</xdr:rowOff>
    </xdr:to>
    <xdr:sp macro="" textlink="">
      <xdr:nvSpPr>
        <xdr:cNvPr id="594" name="フローチャート: 判断 593">
          <a:extLst>
            <a:ext uri="{FF2B5EF4-FFF2-40B4-BE49-F238E27FC236}">
              <a16:creationId xmlns:a16="http://schemas.microsoft.com/office/drawing/2014/main" id="{6B85C9F3-BD01-4D49-AF41-292D1110B215}"/>
            </a:ext>
          </a:extLst>
        </xdr:cNvPr>
        <xdr:cNvSpPr/>
      </xdr:nvSpPr>
      <xdr:spPr>
        <a:xfrm>
          <a:off x="18605500" y="692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15980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228266B6-BEB6-4E4E-9400-47A4DC572BD2}"/>
            </a:ext>
          </a:extLst>
        </xdr:cNvPr>
        <xdr:cNvSpPr txBox="1"/>
      </xdr:nvSpPr>
      <xdr:spPr>
        <a:xfrm>
          <a:off x="18389111" y="670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640E6562-A130-4A18-A33E-1ACE71AB21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E50CA6DC-D6FC-4EE9-9335-DFAF338B192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CDDC01C0-9021-4B75-AC6A-2EAA0FDED47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9" name="テキスト ボックス 598">
          <a:extLst>
            <a:ext uri="{FF2B5EF4-FFF2-40B4-BE49-F238E27FC236}">
              <a16:creationId xmlns:a16="http://schemas.microsoft.com/office/drawing/2014/main" id="{39820CBF-3D02-4306-90FE-821715032F3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600" name="テキスト ボックス 599">
          <a:extLst>
            <a:ext uri="{FF2B5EF4-FFF2-40B4-BE49-F238E27FC236}">
              <a16:creationId xmlns:a16="http://schemas.microsoft.com/office/drawing/2014/main" id="{65C14007-1043-4AAA-A4A3-851BCD28105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115236</xdr:rowOff>
    </xdr:from>
    <xdr:to>
      <xdr:col>116</xdr:col>
      <xdr:colOff>114300</xdr:colOff>
      <xdr:row>41</xdr:row>
      <xdr:rowOff>45386</xdr:rowOff>
    </xdr:to>
    <xdr:sp macro="" textlink="">
      <xdr:nvSpPr>
        <xdr:cNvPr id="601" name="楕円 600">
          <a:extLst>
            <a:ext uri="{FF2B5EF4-FFF2-40B4-BE49-F238E27FC236}">
              <a16:creationId xmlns:a16="http://schemas.microsoft.com/office/drawing/2014/main" id="{453FB804-C555-445C-9291-255E8D47C9C8}"/>
            </a:ext>
          </a:extLst>
        </xdr:cNvPr>
        <xdr:cNvSpPr/>
      </xdr:nvSpPr>
      <xdr:spPr>
        <a:xfrm>
          <a:off x="22110700" y="697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93663</xdr:rowOff>
    </xdr:from>
    <xdr:ext cx="534377" cy="259045"/>
    <xdr:sp macro="" textlink="">
      <xdr:nvSpPr>
        <xdr:cNvPr id="602" name="【一般廃棄物処理施設】&#10;一人当たり有形固定資産（償却資産）額該当値テキスト">
          <a:extLst>
            <a:ext uri="{FF2B5EF4-FFF2-40B4-BE49-F238E27FC236}">
              <a16:creationId xmlns:a16="http://schemas.microsoft.com/office/drawing/2014/main" id="{FE48B1AD-35DE-4325-8F43-6C349FD2CDA9}"/>
            </a:ext>
          </a:extLst>
        </xdr:cNvPr>
        <xdr:cNvSpPr txBox="1"/>
      </xdr:nvSpPr>
      <xdr:spPr>
        <a:xfrm>
          <a:off x="22199600" y="69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119652</xdr:rowOff>
    </xdr:from>
    <xdr:to>
      <xdr:col>112</xdr:col>
      <xdr:colOff>38100</xdr:colOff>
      <xdr:row>41</xdr:row>
      <xdr:rowOff>49802</xdr:rowOff>
    </xdr:to>
    <xdr:sp macro="" textlink="">
      <xdr:nvSpPr>
        <xdr:cNvPr id="603" name="楕円 602">
          <a:extLst>
            <a:ext uri="{FF2B5EF4-FFF2-40B4-BE49-F238E27FC236}">
              <a16:creationId xmlns:a16="http://schemas.microsoft.com/office/drawing/2014/main" id="{70332E11-3303-4476-8313-D86E9D784BFB}"/>
            </a:ext>
          </a:extLst>
        </xdr:cNvPr>
        <xdr:cNvSpPr/>
      </xdr:nvSpPr>
      <xdr:spPr>
        <a:xfrm>
          <a:off x="21272500" y="697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166036</xdr:rowOff>
    </xdr:from>
    <xdr:to>
      <xdr:col>116</xdr:col>
      <xdr:colOff>63500</xdr:colOff>
      <xdr:row>40</xdr:row>
      <xdr:rowOff>170452</xdr:rowOff>
    </xdr:to>
    <xdr:cxnSp macro="">
      <xdr:nvCxnSpPr>
        <xdr:cNvPr id="604" name="直線コネクタ 603">
          <a:extLst>
            <a:ext uri="{FF2B5EF4-FFF2-40B4-BE49-F238E27FC236}">
              <a16:creationId xmlns:a16="http://schemas.microsoft.com/office/drawing/2014/main" id="{E59B057C-3673-4B31-B56C-9D140061C7C7}"/>
            </a:ext>
          </a:extLst>
        </xdr:cNvPr>
        <xdr:cNvCxnSpPr/>
      </xdr:nvCxnSpPr>
      <xdr:spPr>
        <a:xfrm flipV="1">
          <a:off x="21323300" y="7024036"/>
          <a:ext cx="838200" cy="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122703</xdr:rowOff>
    </xdr:from>
    <xdr:to>
      <xdr:col>107</xdr:col>
      <xdr:colOff>101600</xdr:colOff>
      <xdr:row>41</xdr:row>
      <xdr:rowOff>52853</xdr:rowOff>
    </xdr:to>
    <xdr:sp macro="" textlink="">
      <xdr:nvSpPr>
        <xdr:cNvPr id="605" name="楕円 604">
          <a:extLst>
            <a:ext uri="{FF2B5EF4-FFF2-40B4-BE49-F238E27FC236}">
              <a16:creationId xmlns:a16="http://schemas.microsoft.com/office/drawing/2014/main" id="{B05155B4-0D3F-45C7-A0F7-48EF2658200B}"/>
            </a:ext>
          </a:extLst>
        </xdr:cNvPr>
        <xdr:cNvSpPr/>
      </xdr:nvSpPr>
      <xdr:spPr>
        <a:xfrm>
          <a:off x="20383500" y="69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170452</xdr:rowOff>
    </xdr:from>
    <xdr:to>
      <xdr:col>111</xdr:col>
      <xdr:colOff>177800</xdr:colOff>
      <xdr:row>41</xdr:row>
      <xdr:rowOff>2053</xdr:rowOff>
    </xdr:to>
    <xdr:cxnSp macro="">
      <xdr:nvCxnSpPr>
        <xdr:cNvPr id="606" name="直線コネクタ 605">
          <a:extLst>
            <a:ext uri="{FF2B5EF4-FFF2-40B4-BE49-F238E27FC236}">
              <a16:creationId xmlns:a16="http://schemas.microsoft.com/office/drawing/2014/main" id="{A942CCAA-D398-46A8-9F9A-279DA1F69786}"/>
            </a:ext>
          </a:extLst>
        </xdr:cNvPr>
        <xdr:cNvCxnSpPr/>
      </xdr:nvCxnSpPr>
      <xdr:spPr>
        <a:xfrm flipV="1">
          <a:off x="20434300" y="7028452"/>
          <a:ext cx="8890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126003</xdr:rowOff>
    </xdr:from>
    <xdr:to>
      <xdr:col>102</xdr:col>
      <xdr:colOff>165100</xdr:colOff>
      <xdr:row>41</xdr:row>
      <xdr:rowOff>56153</xdr:rowOff>
    </xdr:to>
    <xdr:sp macro="" textlink="">
      <xdr:nvSpPr>
        <xdr:cNvPr id="607" name="楕円 606">
          <a:extLst>
            <a:ext uri="{FF2B5EF4-FFF2-40B4-BE49-F238E27FC236}">
              <a16:creationId xmlns:a16="http://schemas.microsoft.com/office/drawing/2014/main" id="{F8BD537A-DAB9-4E3A-ACAC-3F203A3CC1D3}"/>
            </a:ext>
          </a:extLst>
        </xdr:cNvPr>
        <xdr:cNvSpPr/>
      </xdr:nvSpPr>
      <xdr:spPr>
        <a:xfrm>
          <a:off x="19494500" y="69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2053</xdr:rowOff>
    </xdr:from>
    <xdr:to>
      <xdr:col>107</xdr:col>
      <xdr:colOff>50800</xdr:colOff>
      <xdr:row>41</xdr:row>
      <xdr:rowOff>5353</xdr:rowOff>
    </xdr:to>
    <xdr:cxnSp macro="">
      <xdr:nvCxnSpPr>
        <xdr:cNvPr id="608" name="直線コネクタ 607">
          <a:extLst>
            <a:ext uri="{FF2B5EF4-FFF2-40B4-BE49-F238E27FC236}">
              <a16:creationId xmlns:a16="http://schemas.microsoft.com/office/drawing/2014/main" id="{64B38545-D8CA-4447-A85B-EA8DCABC8DC0}"/>
            </a:ext>
          </a:extLst>
        </xdr:cNvPr>
        <xdr:cNvCxnSpPr/>
      </xdr:nvCxnSpPr>
      <xdr:spPr>
        <a:xfrm flipV="1">
          <a:off x="19545300" y="7031503"/>
          <a:ext cx="8890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126270</xdr:rowOff>
    </xdr:from>
    <xdr:to>
      <xdr:col>98</xdr:col>
      <xdr:colOff>38100</xdr:colOff>
      <xdr:row>41</xdr:row>
      <xdr:rowOff>56420</xdr:rowOff>
    </xdr:to>
    <xdr:sp macro="" textlink="">
      <xdr:nvSpPr>
        <xdr:cNvPr id="609" name="楕円 608">
          <a:extLst>
            <a:ext uri="{FF2B5EF4-FFF2-40B4-BE49-F238E27FC236}">
              <a16:creationId xmlns:a16="http://schemas.microsoft.com/office/drawing/2014/main" id="{9341610B-45B8-4313-A461-3330B59978F6}"/>
            </a:ext>
          </a:extLst>
        </xdr:cNvPr>
        <xdr:cNvSpPr/>
      </xdr:nvSpPr>
      <xdr:spPr>
        <a:xfrm>
          <a:off x="18605500" y="69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5353</xdr:rowOff>
    </xdr:from>
    <xdr:to>
      <xdr:col>102</xdr:col>
      <xdr:colOff>114300</xdr:colOff>
      <xdr:row>41</xdr:row>
      <xdr:rowOff>5620</xdr:rowOff>
    </xdr:to>
    <xdr:cxnSp macro="">
      <xdr:nvCxnSpPr>
        <xdr:cNvPr id="610" name="直線コネクタ 609">
          <a:extLst>
            <a:ext uri="{FF2B5EF4-FFF2-40B4-BE49-F238E27FC236}">
              <a16:creationId xmlns:a16="http://schemas.microsoft.com/office/drawing/2014/main" id="{25C32719-021D-4927-B06C-A96D30C8B2C5}"/>
            </a:ext>
          </a:extLst>
        </xdr:cNvPr>
        <xdr:cNvCxnSpPr/>
      </xdr:nvCxnSpPr>
      <xdr:spPr>
        <a:xfrm flipV="1">
          <a:off x="18656300" y="703480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40929</xdr:rowOff>
    </xdr:from>
    <xdr:ext cx="534377" cy="259045"/>
    <xdr:sp macro="" textlink="">
      <xdr:nvSpPr>
        <xdr:cNvPr id="611" name="n_1mainValue【一般廃棄物処理施設】&#10;一人当たり有形固定資産（償却資産）額">
          <a:extLst>
            <a:ext uri="{FF2B5EF4-FFF2-40B4-BE49-F238E27FC236}">
              <a16:creationId xmlns:a16="http://schemas.microsoft.com/office/drawing/2014/main" id="{891E01B2-BF13-4FB4-A8D4-5C20282D0CCC}"/>
            </a:ext>
          </a:extLst>
        </xdr:cNvPr>
        <xdr:cNvSpPr txBox="1"/>
      </xdr:nvSpPr>
      <xdr:spPr>
        <a:xfrm>
          <a:off x="21043411" y="707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43980</xdr:rowOff>
    </xdr:from>
    <xdr:ext cx="534377" cy="259045"/>
    <xdr:sp macro="" textlink="">
      <xdr:nvSpPr>
        <xdr:cNvPr id="612" name="n_2mainValue【一般廃棄物処理施設】&#10;一人当たり有形固定資産（償却資産）額">
          <a:extLst>
            <a:ext uri="{FF2B5EF4-FFF2-40B4-BE49-F238E27FC236}">
              <a16:creationId xmlns:a16="http://schemas.microsoft.com/office/drawing/2014/main" id="{D6C69193-6B2B-4319-B41D-9E06484BAB98}"/>
            </a:ext>
          </a:extLst>
        </xdr:cNvPr>
        <xdr:cNvSpPr txBox="1"/>
      </xdr:nvSpPr>
      <xdr:spPr>
        <a:xfrm>
          <a:off x="20167111" y="70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47280</xdr:rowOff>
    </xdr:from>
    <xdr:ext cx="534377" cy="259045"/>
    <xdr:sp macro="" textlink="">
      <xdr:nvSpPr>
        <xdr:cNvPr id="613" name="n_3mainValue【一般廃棄物処理施設】&#10;一人当たり有形固定資産（償却資産）額">
          <a:extLst>
            <a:ext uri="{FF2B5EF4-FFF2-40B4-BE49-F238E27FC236}">
              <a16:creationId xmlns:a16="http://schemas.microsoft.com/office/drawing/2014/main" id="{4900B35D-F0C4-4FCA-9964-8B092A85EF3B}"/>
            </a:ext>
          </a:extLst>
        </xdr:cNvPr>
        <xdr:cNvSpPr txBox="1"/>
      </xdr:nvSpPr>
      <xdr:spPr>
        <a:xfrm>
          <a:off x="19278111" y="70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47547</xdr:rowOff>
    </xdr:from>
    <xdr:ext cx="534377" cy="259045"/>
    <xdr:sp macro="" textlink="">
      <xdr:nvSpPr>
        <xdr:cNvPr id="614" name="n_4mainValue【一般廃棄物処理施設】&#10;一人当たり有形固定資産（償却資産）額">
          <a:extLst>
            <a:ext uri="{FF2B5EF4-FFF2-40B4-BE49-F238E27FC236}">
              <a16:creationId xmlns:a16="http://schemas.microsoft.com/office/drawing/2014/main" id="{C48DCEFF-6D0F-4023-A370-C150E83F1AB4}"/>
            </a:ext>
          </a:extLst>
        </xdr:cNvPr>
        <xdr:cNvSpPr txBox="1"/>
      </xdr:nvSpPr>
      <xdr:spPr>
        <a:xfrm>
          <a:off x="18389111" y="70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a:extLst>
            <a:ext uri="{FF2B5EF4-FFF2-40B4-BE49-F238E27FC236}">
              <a16:creationId xmlns:a16="http://schemas.microsoft.com/office/drawing/2014/main" id="{42E921EE-BCB1-4FDE-8795-3478FF1EA1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a:extLst>
            <a:ext uri="{FF2B5EF4-FFF2-40B4-BE49-F238E27FC236}">
              <a16:creationId xmlns:a16="http://schemas.microsoft.com/office/drawing/2014/main" id="{3C8CF370-8983-4273-A7E3-33E78D75E34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a:extLst>
            <a:ext uri="{FF2B5EF4-FFF2-40B4-BE49-F238E27FC236}">
              <a16:creationId xmlns:a16="http://schemas.microsoft.com/office/drawing/2014/main" id="{FC05EC30-286A-48AD-9E90-ED26F55AD39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a:extLst>
            <a:ext uri="{FF2B5EF4-FFF2-40B4-BE49-F238E27FC236}">
              <a16:creationId xmlns:a16="http://schemas.microsoft.com/office/drawing/2014/main" id="{D86C6B77-9DF6-4B92-9A2A-BCC3EF7348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a:extLst>
            <a:ext uri="{FF2B5EF4-FFF2-40B4-BE49-F238E27FC236}">
              <a16:creationId xmlns:a16="http://schemas.microsoft.com/office/drawing/2014/main" id="{BA5FB753-BA22-4931-9736-C7C67604A6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a:extLst>
            <a:ext uri="{FF2B5EF4-FFF2-40B4-BE49-F238E27FC236}">
              <a16:creationId xmlns:a16="http://schemas.microsoft.com/office/drawing/2014/main" id="{B6B62072-3FDF-4767-8FF6-ED300E53EF4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a:extLst>
            <a:ext uri="{FF2B5EF4-FFF2-40B4-BE49-F238E27FC236}">
              <a16:creationId xmlns:a16="http://schemas.microsoft.com/office/drawing/2014/main" id="{015E8FE1-250E-42E1-BA5C-148B913A78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a:extLst>
            <a:ext uri="{FF2B5EF4-FFF2-40B4-BE49-F238E27FC236}">
              <a16:creationId xmlns:a16="http://schemas.microsoft.com/office/drawing/2014/main" id="{F5BE8388-2395-4B3F-944B-6D95DEB4D58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a:extLst>
            <a:ext uri="{FF2B5EF4-FFF2-40B4-BE49-F238E27FC236}">
              <a16:creationId xmlns:a16="http://schemas.microsoft.com/office/drawing/2014/main" id="{F63439B7-6E01-4F2A-AE99-F1A086B438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a:extLst>
            <a:ext uri="{FF2B5EF4-FFF2-40B4-BE49-F238E27FC236}">
              <a16:creationId xmlns:a16="http://schemas.microsoft.com/office/drawing/2014/main" id="{818ECD72-20A3-46DF-B688-7CDE5A84373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5" name="テキスト ボックス 624">
          <a:extLst>
            <a:ext uri="{FF2B5EF4-FFF2-40B4-BE49-F238E27FC236}">
              <a16:creationId xmlns:a16="http://schemas.microsoft.com/office/drawing/2014/main" id="{D50F7BD4-4BD5-454D-9257-4AA797CD6F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6" name="直線コネクタ 625">
          <a:extLst>
            <a:ext uri="{FF2B5EF4-FFF2-40B4-BE49-F238E27FC236}">
              <a16:creationId xmlns:a16="http://schemas.microsoft.com/office/drawing/2014/main" id="{C3136B55-D0D7-4072-A097-2316991C1CB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7" name="テキスト ボックス 626">
          <a:extLst>
            <a:ext uri="{FF2B5EF4-FFF2-40B4-BE49-F238E27FC236}">
              <a16:creationId xmlns:a16="http://schemas.microsoft.com/office/drawing/2014/main" id="{5633C718-4744-4BC1-94CF-E7D9EFF8E8B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8" name="直線コネクタ 627">
          <a:extLst>
            <a:ext uri="{FF2B5EF4-FFF2-40B4-BE49-F238E27FC236}">
              <a16:creationId xmlns:a16="http://schemas.microsoft.com/office/drawing/2014/main" id="{EF813EDF-AD08-46B2-971A-A188E62BA22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9" name="テキスト ボックス 628">
          <a:extLst>
            <a:ext uri="{FF2B5EF4-FFF2-40B4-BE49-F238E27FC236}">
              <a16:creationId xmlns:a16="http://schemas.microsoft.com/office/drawing/2014/main" id="{D409D1F2-51FE-41BB-9DCF-DF3A570A855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0" name="直線コネクタ 629">
          <a:extLst>
            <a:ext uri="{FF2B5EF4-FFF2-40B4-BE49-F238E27FC236}">
              <a16:creationId xmlns:a16="http://schemas.microsoft.com/office/drawing/2014/main" id="{232CD3BD-603D-4A2F-A544-D57BAB43C7F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1" name="テキスト ボックス 630">
          <a:extLst>
            <a:ext uri="{FF2B5EF4-FFF2-40B4-BE49-F238E27FC236}">
              <a16:creationId xmlns:a16="http://schemas.microsoft.com/office/drawing/2014/main" id="{B64AD139-800B-44B9-BC0A-735E24FF03D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2" name="直線コネクタ 631">
          <a:extLst>
            <a:ext uri="{FF2B5EF4-FFF2-40B4-BE49-F238E27FC236}">
              <a16:creationId xmlns:a16="http://schemas.microsoft.com/office/drawing/2014/main" id="{70F7EEA1-3C15-4C5F-A4E1-200E36D94AC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3" name="テキスト ボックス 632">
          <a:extLst>
            <a:ext uri="{FF2B5EF4-FFF2-40B4-BE49-F238E27FC236}">
              <a16:creationId xmlns:a16="http://schemas.microsoft.com/office/drawing/2014/main" id="{A86F92BA-1850-4106-A9D1-6FBB5B3F54E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4" name="直線コネクタ 633">
          <a:extLst>
            <a:ext uri="{FF2B5EF4-FFF2-40B4-BE49-F238E27FC236}">
              <a16:creationId xmlns:a16="http://schemas.microsoft.com/office/drawing/2014/main" id="{7D04DF44-F772-4E49-8E9C-DB5B2014C18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5" name="テキスト ボックス 634">
          <a:extLst>
            <a:ext uri="{FF2B5EF4-FFF2-40B4-BE49-F238E27FC236}">
              <a16:creationId xmlns:a16="http://schemas.microsoft.com/office/drawing/2014/main" id="{E0A0C654-229A-4E3B-9046-CF802908FB9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FAAD3986-F427-42F9-9F59-145873B8C49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7" name="テキスト ボックス 636">
          <a:extLst>
            <a:ext uri="{FF2B5EF4-FFF2-40B4-BE49-F238E27FC236}">
              <a16:creationId xmlns:a16="http://schemas.microsoft.com/office/drawing/2014/main" id="{F54D9048-0C28-4BD1-96B0-AF8692CFBAF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8E31F660-48EE-40B3-919C-98D6A5D5886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639" name="直線コネクタ 638">
          <a:extLst>
            <a:ext uri="{FF2B5EF4-FFF2-40B4-BE49-F238E27FC236}">
              <a16:creationId xmlns:a16="http://schemas.microsoft.com/office/drawing/2014/main" id="{ED9F9787-51F0-4EA2-A9D8-2F293D60EEB2}"/>
            </a:ext>
          </a:extLst>
        </xdr:cNvPr>
        <xdr:cNvCxnSpPr/>
      </xdr:nvCxnSpPr>
      <xdr:spPr>
        <a:xfrm flipV="1">
          <a:off x="16318864" y="97002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40" name="【保健センター・保健所】&#10;有形固定資産減価償却率最小値テキスト">
          <a:extLst>
            <a:ext uri="{FF2B5EF4-FFF2-40B4-BE49-F238E27FC236}">
              <a16:creationId xmlns:a16="http://schemas.microsoft.com/office/drawing/2014/main" id="{46496329-37E8-404A-B4F1-A5F385EF8AA5}"/>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41" name="直線コネクタ 640">
          <a:extLst>
            <a:ext uri="{FF2B5EF4-FFF2-40B4-BE49-F238E27FC236}">
              <a16:creationId xmlns:a16="http://schemas.microsoft.com/office/drawing/2014/main" id="{42A4D429-438E-4BDC-BEF9-66586DBAE814}"/>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1F76A97D-3928-483C-979D-48AC660D4399}"/>
            </a:ext>
          </a:extLst>
        </xdr:cNvPr>
        <xdr:cNvSpPr txBox="1"/>
      </xdr:nvSpPr>
      <xdr:spPr>
        <a:xfrm>
          <a:off x="16357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643" name="直線コネクタ 642">
          <a:extLst>
            <a:ext uri="{FF2B5EF4-FFF2-40B4-BE49-F238E27FC236}">
              <a16:creationId xmlns:a16="http://schemas.microsoft.com/office/drawing/2014/main" id="{BE570BC7-4BBE-4CF5-B590-AC8E5E19F740}"/>
            </a:ext>
          </a:extLst>
        </xdr:cNvPr>
        <xdr:cNvCxnSpPr/>
      </xdr:nvCxnSpPr>
      <xdr:spPr>
        <a:xfrm>
          <a:off x="16230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7A63C860-7250-4BF7-8873-09CD48D7D6E8}"/>
            </a:ext>
          </a:extLst>
        </xdr:cNvPr>
        <xdr:cNvSpPr txBox="1"/>
      </xdr:nvSpPr>
      <xdr:spPr>
        <a:xfrm>
          <a:off x="16357600" y="1005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5" name="フローチャート: 判断 644">
          <a:extLst>
            <a:ext uri="{FF2B5EF4-FFF2-40B4-BE49-F238E27FC236}">
              <a16:creationId xmlns:a16="http://schemas.microsoft.com/office/drawing/2014/main" id="{9F6BA078-067E-484D-AD8E-243F9AC516CC}"/>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646" name="フローチャート: 判断 645">
          <a:extLst>
            <a:ext uri="{FF2B5EF4-FFF2-40B4-BE49-F238E27FC236}">
              <a16:creationId xmlns:a16="http://schemas.microsoft.com/office/drawing/2014/main" id="{AA8E37E8-99F3-4B94-AC25-2E926A95AF6B}"/>
            </a:ext>
          </a:extLst>
        </xdr:cNvPr>
        <xdr:cNvSpPr/>
      </xdr:nvSpPr>
      <xdr:spPr>
        <a:xfrm>
          <a:off x="15430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27322</xdr:rowOff>
    </xdr:from>
    <xdr:ext cx="405111" cy="259045"/>
    <xdr:sp macro="" textlink="">
      <xdr:nvSpPr>
        <xdr:cNvPr id="647" name="n_1aveValue【保健センター・保健所】&#10;有形固定資産減価償却率">
          <a:extLst>
            <a:ext uri="{FF2B5EF4-FFF2-40B4-BE49-F238E27FC236}">
              <a16:creationId xmlns:a16="http://schemas.microsoft.com/office/drawing/2014/main" id="{C6B50DB6-E166-4080-B6F9-C0250BE94842}"/>
            </a:ext>
          </a:extLst>
        </xdr:cNvPr>
        <xdr:cNvSpPr txBox="1"/>
      </xdr:nvSpPr>
      <xdr:spPr>
        <a:xfrm>
          <a:off x="15266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648" name="フローチャート: 判断 647">
          <a:extLst>
            <a:ext uri="{FF2B5EF4-FFF2-40B4-BE49-F238E27FC236}">
              <a16:creationId xmlns:a16="http://schemas.microsoft.com/office/drawing/2014/main" id="{98334590-80EB-43FD-AE78-082D3EB1157E}"/>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166387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78B9F3E8-6047-4B58-9DF7-02769078A77B}"/>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153035</xdr:rowOff>
    </xdr:from>
    <xdr:to>
      <xdr:col>72</xdr:col>
      <xdr:colOff>38100</xdr:colOff>
      <xdr:row>59</xdr:row>
      <xdr:rowOff>83185</xdr:rowOff>
    </xdr:to>
    <xdr:sp macro="" textlink="">
      <xdr:nvSpPr>
        <xdr:cNvPr id="650" name="フローチャート: 判断 649">
          <a:extLst>
            <a:ext uri="{FF2B5EF4-FFF2-40B4-BE49-F238E27FC236}">
              <a16:creationId xmlns:a16="http://schemas.microsoft.com/office/drawing/2014/main" id="{2CF52C94-784D-4184-B77E-8167652B403C}"/>
            </a:ext>
          </a:extLst>
        </xdr:cNvPr>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99712</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17AA254B-6A2E-461B-953B-33AB6A99D60F}"/>
            </a:ext>
          </a:extLst>
        </xdr:cNvPr>
        <xdr:cNvSpPr txBox="1"/>
      </xdr:nvSpPr>
      <xdr:spPr>
        <a:xfrm>
          <a:off x="13500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130175</xdr:rowOff>
    </xdr:from>
    <xdr:to>
      <xdr:col>67</xdr:col>
      <xdr:colOff>101600</xdr:colOff>
      <xdr:row>59</xdr:row>
      <xdr:rowOff>60325</xdr:rowOff>
    </xdr:to>
    <xdr:sp macro="" textlink="">
      <xdr:nvSpPr>
        <xdr:cNvPr id="652" name="フローチャート: 判断 651">
          <a:extLst>
            <a:ext uri="{FF2B5EF4-FFF2-40B4-BE49-F238E27FC236}">
              <a16:creationId xmlns:a16="http://schemas.microsoft.com/office/drawing/2014/main" id="{AF2338AC-1525-4456-8F4D-47773027DBFB}"/>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76852</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DAE84DFC-A7AE-4A5A-9A39-7FD00499CDDF}"/>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DAA4C08F-234A-4531-A6D1-1CDABFD2F5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3A0CAEE8-CE9A-4B00-AAA9-CFBA0952270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7320FF6-BE02-4415-8777-19B988A566A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57A8DA2B-0977-4AF0-AFAA-3EBE73CA94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03FA143B-D591-4D6B-B3F5-1202B02A1E1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156845</xdr:rowOff>
    </xdr:from>
    <xdr:to>
      <xdr:col>85</xdr:col>
      <xdr:colOff>177800</xdr:colOff>
      <xdr:row>62</xdr:row>
      <xdr:rowOff>86995</xdr:rowOff>
    </xdr:to>
    <xdr:sp macro="" textlink="">
      <xdr:nvSpPr>
        <xdr:cNvPr id="659" name="楕円 658">
          <a:extLst>
            <a:ext uri="{FF2B5EF4-FFF2-40B4-BE49-F238E27FC236}">
              <a16:creationId xmlns:a16="http://schemas.microsoft.com/office/drawing/2014/main" id="{FCABFC93-59AF-4C1B-8987-12E249B57E34}"/>
            </a:ext>
          </a:extLst>
        </xdr:cNvPr>
        <xdr:cNvSpPr/>
      </xdr:nvSpPr>
      <xdr:spPr>
        <a:xfrm>
          <a:off x="16268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135272</xdr:rowOff>
    </xdr:from>
    <xdr:ext cx="405111" cy="259045"/>
    <xdr:sp macro="" textlink="">
      <xdr:nvSpPr>
        <xdr:cNvPr id="660" name="【保健センター・保健所】&#10;有形固定資産減価償却率該当値テキスト">
          <a:extLst>
            <a:ext uri="{FF2B5EF4-FFF2-40B4-BE49-F238E27FC236}">
              <a16:creationId xmlns:a16="http://schemas.microsoft.com/office/drawing/2014/main" id="{C75B1BF7-4829-4843-B6F8-A8FA19C8E418}"/>
            </a:ext>
          </a:extLst>
        </xdr:cNvPr>
        <xdr:cNvSpPr txBox="1"/>
      </xdr:nvSpPr>
      <xdr:spPr>
        <a:xfrm>
          <a:off x="1635760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90170</xdr:rowOff>
    </xdr:from>
    <xdr:to>
      <xdr:col>81</xdr:col>
      <xdr:colOff>101600</xdr:colOff>
      <xdr:row>62</xdr:row>
      <xdr:rowOff>20320</xdr:rowOff>
    </xdr:to>
    <xdr:sp macro="" textlink="">
      <xdr:nvSpPr>
        <xdr:cNvPr id="661" name="楕円 660">
          <a:extLst>
            <a:ext uri="{FF2B5EF4-FFF2-40B4-BE49-F238E27FC236}">
              <a16:creationId xmlns:a16="http://schemas.microsoft.com/office/drawing/2014/main" id="{2114EC58-DE13-47D1-912C-70D9800B2287}"/>
            </a:ext>
          </a:extLst>
        </xdr:cNvPr>
        <xdr:cNvSpPr/>
      </xdr:nvSpPr>
      <xdr:spPr>
        <a:xfrm>
          <a:off x="1543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140970</xdr:rowOff>
    </xdr:from>
    <xdr:to>
      <xdr:col>85</xdr:col>
      <xdr:colOff>127000</xdr:colOff>
      <xdr:row>62</xdr:row>
      <xdr:rowOff>36195</xdr:rowOff>
    </xdr:to>
    <xdr:cxnSp macro="">
      <xdr:nvCxnSpPr>
        <xdr:cNvPr id="662" name="直線コネクタ 661">
          <a:extLst>
            <a:ext uri="{FF2B5EF4-FFF2-40B4-BE49-F238E27FC236}">
              <a16:creationId xmlns:a16="http://schemas.microsoft.com/office/drawing/2014/main" id="{89F92DD8-0955-469D-89A9-8DC662001541}"/>
            </a:ext>
          </a:extLst>
        </xdr:cNvPr>
        <xdr:cNvCxnSpPr/>
      </xdr:nvCxnSpPr>
      <xdr:spPr>
        <a:xfrm>
          <a:off x="15481300" y="1059942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27305</xdr:rowOff>
    </xdr:from>
    <xdr:to>
      <xdr:col>76</xdr:col>
      <xdr:colOff>165100</xdr:colOff>
      <xdr:row>61</xdr:row>
      <xdr:rowOff>128905</xdr:rowOff>
    </xdr:to>
    <xdr:sp macro="" textlink="">
      <xdr:nvSpPr>
        <xdr:cNvPr id="663" name="楕円 662">
          <a:extLst>
            <a:ext uri="{FF2B5EF4-FFF2-40B4-BE49-F238E27FC236}">
              <a16:creationId xmlns:a16="http://schemas.microsoft.com/office/drawing/2014/main" id="{D706AD1E-2A74-4FB7-B5B7-8D66BA3C9DD5}"/>
            </a:ext>
          </a:extLst>
        </xdr:cNvPr>
        <xdr:cNvSpPr/>
      </xdr:nvSpPr>
      <xdr:spPr>
        <a:xfrm>
          <a:off x="14541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78105</xdr:rowOff>
    </xdr:from>
    <xdr:to>
      <xdr:col>81</xdr:col>
      <xdr:colOff>50800</xdr:colOff>
      <xdr:row>61</xdr:row>
      <xdr:rowOff>140970</xdr:rowOff>
    </xdr:to>
    <xdr:cxnSp macro="">
      <xdr:nvCxnSpPr>
        <xdr:cNvPr id="664" name="直線コネクタ 663">
          <a:extLst>
            <a:ext uri="{FF2B5EF4-FFF2-40B4-BE49-F238E27FC236}">
              <a16:creationId xmlns:a16="http://schemas.microsoft.com/office/drawing/2014/main" id="{36DCBD4A-60BC-4A74-9435-274D4B79C901}"/>
            </a:ext>
          </a:extLst>
        </xdr:cNvPr>
        <xdr:cNvCxnSpPr/>
      </xdr:nvCxnSpPr>
      <xdr:spPr>
        <a:xfrm>
          <a:off x="14592300" y="105365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xdr:rowOff>
    </xdr:from>
    <xdr:to>
      <xdr:col>72</xdr:col>
      <xdr:colOff>38100</xdr:colOff>
      <xdr:row>61</xdr:row>
      <xdr:rowOff>104140</xdr:rowOff>
    </xdr:to>
    <xdr:sp macro="" textlink="">
      <xdr:nvSpPr>
        <xdr:cNvPr id="665" name="楕円 664">
          <a:extLst>
            <a:ext uri="{FF2B5EF4-FFF2-40B4-BE49-F238E27FC236}">
              <a16:creationId xmlns:a16="http://schemas.microsoft.com/office/drawing/2014/main" id="{290100AB-044D-4C73-9840-954555EC611E}"/>
            </a:ext>
          </a:extLst>
        </xdr:cNvPr>
        <xdr:cNvSpPr/>
      </xdr:nvSpPr>
      <xdr:spPr>
        <a:xfrm>
          <a:off x="13652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53340</xdr:rowOff>
    </xdr:from>
    <xdr:to>
      <xdr:col>76</xdr:col>
      <xdr:colOff>114300</xdr:colOff>
      <xdr:row>61</xdr:row>
      <xdr:rowOff>78105</xdr:rowOff>
    </xdr:to>
    <xdr:cxnSp macro="">
      <xdr:nvCxnSpPr>
        <xdr:cNvPr id="666" name="直線コネクタ 665">
          <a:extLst>
            <a:ext uri="{FF2B5EF4-FFF2-40B4-BE49-F238E27FC236}">
              <a16:creationId xmlns:a16="http://schemas.microsoft.com/office/drawing/2014/main" id="{E9201CC4-854E-4D53-8550-E4CF68BC1B7D}"/>
            </a:ext>
          </a:extLst>
        </xdr:cNvPr>
        <xdr:cNvCxnSpPr/>
      </xdr:nvCxnSpPr>
      <xdr:spPr>
        <a:xfrm>
          <a:off x="13703300" y="105117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667" name="楕円 666">
          <a:extLst>
            <a:ext uri="{FF2B5EF4-FFF2-40B4-BE49-F238E27FC236}">
              <a16:creationId xmlns:a16="http://schemas.microsoft.com/office/drawing/2014/main" id="{6F28F624-FBC0-4ACE-95C8-12B52C8F30F7}"/>
            </a:ext>
          </a:extLst>
        </xdr:cNvPr>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53340</xdr:rowOff>
    </xdr:to>
    <xdr:cxnSp macro="">
      <xdr:nvCxnSpPr>
        <xdr:cNvPr id="668" name="直線コネクタ 667">
          <a:extLst>
            <a:ext uri="{FF2B5EF4-FFF2-40B4-BE49-F238E27FC236}">
              <a16:creationId xmlns:a16="http://schemas.microsoft.com/office/drawing/2014/main" id="{88A1659B-45FC-40D2-B298-8F33189930D7}"/>
            </a:ext>
          </a:extLst>
        </xdr:cNvPr>
        <xdr:cNvCxnSpPr/>
      </xdr:nvCxnSpPr>
      <xdr:spPr>
        <a:xfrm>
          <a:off x="12814300" y="104698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11447</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769E0964-4650-48F6-BE2B-45DF5468018A}"/>
            </a:ext>
          </a:extLst>
        </xdr:cNvPr>
        <xdr:cNvSpPr txBox="1"/>
      </xdr:nvSpPr>
      <xdr:spPr>
        <a:xfrm>
          <a:off x="15266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120032</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16B77BAE-0E04-40AF-A4DF-3B0A582307EB}"/>
            </a:ext>
          </a:extLst>
        </xdr:cNvPr>
        <xdr:cNvSpPr txBox="1"/>
      </xdr:nvSpPr>
      <xdr:spPr>
        <a:xfrm>
          <a:off x="14389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95267</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9D85ED3A-1942-4410-AC12-9A4972205D05}"/>
            </a:ext>
          </a:extLst>
        </xdr:cNvPr>
        <xdr:cNvSpPr txBox="1"/>
      </xdr:nvSpPr>
      <xdr:spPr>
        <a:xfrm>
          <a:off x="13500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023C6E16-2D24-4695-B5E6-A9E59015F834}"/>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FA271684-BDBC-4AAD-B477-08AC8DE1907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2BBA2B0B-8E5B-4DED-968E-666072B913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BC88A92F-2682-4433-B432-4A3881AB18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D497D44C-3A42-48C6-AF8E-EF08C21111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BF0A1FBC-9D10-4188-AE9D-E8B0B08077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E4864C03-56EF-4B02-96BF-B010ED2361E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653D5CB4-4462-4902-BA61-38C778A0C7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D85A7A0C-3D60-4DF9-AF9A-7A52686049B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EBD2E4D1-5DB8-41BB-AE45-73C3CF88CE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D8A0767D-7A41-4238-85B5-1221133C94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950284BF-DB62-4F1D-8034-372E41D3827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D924E4B4-635E-4294-A04F-F05DE6BB3AC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E9CD3B61-F046-4CB2-A2A7-B2DE61DF268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461D877E-B0D6-4DED-810E-7B005EC3967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6911EAF0-E909-47C8-9734-262CE7A35A3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86E7C13D-B006-4879-AB2B-43E821DBA0D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6F434A6E-8124-4231-826C-32BC154A0EB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A8EEE412-FF3D-41C8-8664-9076C6B2850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2BA559EB-FAC3-4644-8698-A5AFB05EBF4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08561DF4-A594-4303-9FDC-355D19D3DBD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166E2859-90F6-4840-9D48-EFA65E7C83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3AE271C0-AF28-402D-BF87-012C041960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4CBF4CB3-2F4B-414E-AD2E-BEBC957661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696" name="直線コネクタ 695">
          <a:extLst>
            <a:ext uri="{FF2B5EF4-FFF2-40B4-BE49-F238E27FC236}">
              <a16:creationId xmlns:a16="http://schemas.microsoft.com/office/drawing/2014/main" id="{C9EE1F58-EAEF-4A88-8D75-030CD639A63D}"/>
            </a:ext>
          </a:extLst>
        </xdr:cNvPr>
        <xdr:cNvCxnSpPr/>
      </xdr:nvCxnSpPr>
      <xdr:spPr>
        <a:xfrm flipV="1">
          <a:off x="22160864" y="949452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EB925F24-684D-4690-9216-12A488C75DA1}"/>
            </a:ext>
          </a:extLst>
        </xdr:cNvPr>
        <xdr:cNvSpPr txBox="1"/>
      </xdr:nvSpPr>
      <xdr:spPr>
        <a:xfrm>
          <a:off x="22199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698" name="直線コネクタ 697">
          <a:extLst>
            <a:ext uri="{FF2B5EF4-FFF2-40B4-BE49-F238E27FC236}">
              <a16:creationId xmlns:a16="http://schemas.microsoft.com/office/drawing/2014/main" id="{3E972107-0999-4B82-B6F3-6A95BDF77AB1}"/>
            </a:ext>
          </a:extLst>
        </xdr:cNvPr>
        <xdr:cNvCxnSpPr/>
      </xdr:nvCxnSpPr>
      <xdr:spPr>
        <a:xfrm>
          <a:off x="22072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818F2BC2-04F0-4283-9DF4-F4AE6E8B9C44}"/>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700" name="直線コネクタ 699">
          <a:extLst>
            <a:ext uri="{FF2B5EF4-FFF2-40B4-BE49-F238E27FC236}">
              <a16:creationId xmlns:a16="http://schemas.microsoft.com/office/drawing/2014/main" id="{A6DA36AC-EB7C-4CA9-8204-B116E870E58F}"/>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F0D16AB0-7D5A-46FC-8DA3-C4D937C27901}"/>
            </a:ext>
          </a:extLst>
        </xdr:cNvPr>
        <xdr:cNvSpPr txBox="1"/>
      </xdr:nvSpPr>
      <xdr:spPr>
        <a:xfrm>
          <a:off x="22199600" y="1045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702" name="フローチャート: 判断 701">
          <a:extLst>
            <a:ext uri="{FF2B5EF4-FFF2-40B4-BE49-F238E27FC236}">
              <a16:creationId xmlns:a16="http://schemas.microsoft.com/office/drawing/2014/main" id="{404A6F67-8D3A-4AD6-A443-B996D61C8D25}"/>
            </a:ext>
          </a:extLst>
        </xdr:cNvPr>
        <xdr:cNvSpPr/>
      </xdr:nvSpPr>
      <xdr:spPr>
        <a:xfrm>
          <a:off x="22110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703" name="フローチャート: 判断 702">
          <a:extLst>
            <a:ext uri="{FF2B5EF4-FFF2-40B4-BE49-F238E27FC236}">
              <a16:creationId xmlns:a16="http://schemas.microsoft.com/office/drawing/2014/main" id="{AA2A40A7-4D50-450A-8C6F-63AF106CF177}"/>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59707</xdr:rowOff>
    </xdr:from>
    <xdr:ext cx="469744" cy="259045"/>
    <xdr:sp macro="" textlink="">
      <xdr:nvSpPr>
        <xdr:cNvPr id="704" name="n_1aveValue【保健センター・保健所】&#10;一人当たり面積">
          <a:extLst>
            <a:ext uri="{FF2B5EF4-FFF2-40B4-BE49-F238E27FC236}">
              <a16:creationId xmlns:a16="http://schemas.microsoft.com/office/drawing/2014/main" id="{1A199ED7-97B8-4E4D-9635-B1D83C0FA8E4}"/>
            </a:ext>
          </a:extLst>
        </xdr:cNvPr>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705" name="フローチャート: 判断 704">
          <a:extLst>
            <a:ext uri="{FF2B5EF4-FFF2-40B4-BE49-F238E27FC236}">
              <a16:creationId xmlns:a16="http://schemas.microsoft.com/office/drawing/2014/main" id="{7B587421-1E71-4B8F-83A2-EC5B139E11DB}"/>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706" name="n_2aveValue【保健センター・保健所】&#10;一人当たり面積">
          <a:extLst>
            <a:ext uri="{FF2B5EF4-FFF2-40B4-BE49-F238E27FC236}">
              <a16:creationId xmlns:a16="http://schemas.microsoft.com/office/drawing/2014/main" id="{AEFE0ED9-E7C4-4D49-AD3C-45A2F43FE1E8}"/>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147320</xdr:rowOff>
    </xdr:from>
    <xdr:to>
      <xdr:col>102</xdr:col>
      <xdr:colOff>165100</xdr:colOff>
      <xdr:row>62</xdr:row>
      <xdr:rowOff>77470</xdr:rowOff>
    </xdr:to>
    <xdr:sp macro="" textlink="">
      <xdr:nvSpPr>
        <xdr:cNvPr id="707" name="フローチャート: 判断 706">
          <a:extLst>
            <a:ext uri="{FF2B5EF4-FFF2-40B4-BE49-F238E27FC236}">
              <a16:creationId xmlns:a16="http://schemas.microsoft.com/office/drawing/2014/main" id="{BFD6BA60-22C5-413F-90EE-7D6CC5D6045B}"/>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93997</xdr:rowOff>
    </xdr:from>
    <xdr:ext cx="469744" cy="259045"/>
    <xdr:sp macro="" textlink="">
      <xdr:nvSpPr>
        <xdr:cNvPr id="708" name="n_3aveValue【保健センター・保健所】&#10;一人当たり面積">
          <a:extLst>
            <a:ext uri="{FF2B5EF4-FFF2-40B4-BE49-F238E27FC236}">
              <a16:creationId xmlns:a16="http://schemas.microsoft.com/office/drawing/2014/main" id="{3E351E5B-4A24-4E6E-BAE4-ADDFC92A4C94}"/>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90170</xdr:rowOff>
    </xdr:from>
    <xdr:to>
      <xdr:col>98</xdr:col>
      <xdr:colOff>38100</xdr:colOff>
      <xdr:row>63</xdr:row>
      <xdr:rowOff>20320</xdr:rowOff>
    </xdr:to>
    <xdr:sp macro="" textlink="">
      <xdr:nvSpPr>
        <xdr:cNvPr id="709" name="フローチャート: 判断 708">
          <a:extLst>
            <a:ext uri="{FF2B5EF4-FFF2-40B4-BE49-F238E27FC236}">
              <a16:creationId xmlns:a16="http://schemas.microsoft.com/office/drawing/2014/main" id="{2AFEAB98-FD71-464B-A4A2-6B8BC7CF5A73}"/>
            </a:ext>
          </a:extLst>
        </xdr:cNvPr>
        <xdr:cNvSpPr/>
      </xdr:nvSpPr>
      <xdr:spPr>
        <a:xfrm>
          <a:off x="18605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63</xdr:row>
      <xdr:rowOff>11447</xdr:rowOff>
    </xdr:from>
    <xdr:ext cx="469744" cy="259045"/>
    <xdr:sp macro="" textlink="">
      <xdr:nvSpPr>
        <xdr:cNvPr id="710" name="n_4aveValue【保健センター・保健所】&#10;一人当たり面積">
          <a:extLst>
            <a:ext uri="{FF2B5EF4-FFF2-40B4-BE49-F238E27FC236}">
              <a16:creationId xmlns:a16="http://schemas.microsoft.com/office/drawing/2014/main" id="{4141568F-3150-496C-9DBE-C7041611AA80}"/>
            </a:ext>
          </a:extLst>
        </xdr:cNvPr>
        <xdr:cNvSpPr txBox="1"/>
      </xdr:nvSpPr>
      <xdr:spPr>
        <a:xfrm>
          <a:off x="18421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9D2A2BB2-782A-4EDC-959D-09C9943E7E0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C619855F-5195-4A9D-B31B-9B5AF1C05B5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30DA88E3-51D5-4FC0-9EF2-7F12F9CF4E3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1F37D40A-180A-47C3-B98A-5F7E0D7998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F526F73C-F203-4296-81CD-B1CDEE344D5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16" name="楕円 715">
          <a:extLst>
            <a:ext uri="{FF2B5EF4-FFF2-40B4-BE49-F238E27FC236}">
              <a16:creationId xmlns:a16="http://schemas.microsoft.com/office/drawing/2014/main" id="{FB7A4538-8E66-4082-9894-BB90FE686B24}"/>
            </a:ext>
          </a:extLst>
        </xdr:cNvPr>
        <xdr:cNvSpPr/>
      </xdr:nvSpPr>
      <xdr:spPr>
        <a:xfrm>
          <a:off x="22110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717" name="【保健センター・保健所】&#10;一人当たり面積該当値テキスト">
          <a:extLst>
            <a:ext uri="{FF2B5EF4-FFF2-40B4-BE49-F238E27FC236}">
              <a16:creationId xmlns:a16="http://schemas.microsoft.com/office/drawing/2014/main" id="{36DC7F29-7A1F-4685-822B-707B0CFEC831}"/>
            </a:ext>
          </a:extLst>
        </xdr:cNvPr>
        <xdr:cNvSpPr txBox="1"/>
      </xdr:nvSpPr>
      <xdr:spPr>
        <a:xfrm>
          <a:off x="22199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52070</xdr:rowOff>
    </xdr:from>
    <xdr:to>
      <xdr:col>112</xdr:col>
      <xdr:colOff>38100</xdr:colOff>
      <xdr:row>62</xdr:row>
      <xdr:rowOff>153670</xdr:rowOff>
    </xdr:to>
    <xdr:sp macro="" textlink="">
      <xdr:nvSpPr>
        <xdr:cNvPr id="718" name="楕円 717">
          <a:extLst>
            <a:ext uri="{FF2B5EF4-FFF2-40B4-BE49-F238E27FC236}">
              <a16:creationId xmlns:a16="http://schemas.microsoft.com/office/drawing/2014/main" id="{7C73F294-C1C7-47A8-8495-192C96633613}"/>
            </a:ext>
          </a:extLst>
        </xdr:cNvPr>
        <xdr:cNvSpPr/>
      </xdr:nvSpPr>
      <xdr:spPr>
        <a:xfrm>
          <a:off x="21272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102870</xdr:rowOff>
    </xdr:to>
    <xdr:cxnSp macro="">
      <xdr:nvCxnSpPr>
        <xdr:cNvPr id="719" name="直線コネクタ 718">
          <a:extLst>
            <a:ext uri="{FF2B5EF4-FFF2-40B4-BE49-F238E27FC236}">
              <a16:creationId xmlns:a16="http://schemas.microsoft.com/office/drawing/2014/main" id="{DC5F3FF6-E9D1-4F05-911E-BBA114E9F5C2}"/>
            </a:ext>
          </a:extLst>
        </xdr:cNvPr>
        <xdr:cNvCxnSpPr/>
      </xdr:nvCxnSpPr>
      <xdr:spPr>
        <a:xfrm flipV="1">
          <a:off x="21323300" y="10725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59690</xdr:rowOff>
    </xdr:from>
    <xdr:to>
      <xdr:col>107</xdr:col>
      <xdr:colOff>101600</xdr:colOff>
      <xdr:row>62</xdr:row>
      <xdr:rowOff>161290</xdr:rowOff>
    </xdr:to>
    <xdr:sp macro="" textlink="">
      <xdr:nvSpPr>
        <xdr:cNvPr id="720" name="楕円 719">
          <a:extLst>
            <a:ext uri="{FF2B5EF4-FFF2-40B4-BE49-F238E27FC236}">
              <a16:creationId xmlns:a16="http://schemas.microsoft.com/office/drawing/2014/main" id="{39169739-BB80-4CA2-BCE4-3E34AEA55605}"/>
            </a:ext>
          </a:extLst>
        </xdr:cNvPr>
        <xdr:cNvSpPr/>
      </xdr:nvSpPr>
      <xdr:spPr>
        <a:xfrm>
          <a:off x="20383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102870</xdr:rowOff>
    </xdr:from>
    <xdr:to>
      <xdr:col>111</xdr:col>
      <xdr:colOff>177800</xdr:colOff>
      <xdr:row>62</xdr:row>
      <xdr:rowOff>110490</xdr:rowOff>
    </xdr:to>
    <xdr:cxnSp macro="">
      <xdr:nvCxnSpPr>
        <xdr:cNvPr id="721" name="直線コネクタ 720">
          <a:extLst>
            <a:ext uri="{FF2B5EF4-FFF2-40B4-BE49-F238E27FC236}">
              <a16:creationId xmlns:a16="http://schemas.microsoft.com/office/drawing/2014/main" id="{E403C173-AC74-4530-BD14-8491914C3A99}"/>
            </a:ext>
          </a:extLst>
        </xdr:cNvPr>
        <xdr:cNvCxnSpPr/>
      </xdr:nvCxnSpPr>
      <xdr:spPr>
        <a:xfrm flipV="1">
          <a:off x="20434300" y="10732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67310</xdr:rowOff>
    </xdr:from>
    <xdr:to>
      <xdr:col>102</xdr:col>
      <xdr:colOff>165100</xdr:colOff>
      <xdr:row>62</xdr:row>
      <xdr:rowOff>168910</xdr:rowOff>
    </xdr:to>
    <xdr:sp macro="" textlink="">
      <xdr:nvSpPr>
        <xdr:cNvPr id="722" name="楕円 721">
          <a:extLst>
            <a:ext uri="{FF2B5EF4-FFF2-40B4-BE49-F238E27FC236}">
              <a16:creationId xmlns:a16="http://schemas.microsoft.com/office/drawing/2014/main" id="{3F630CFC-7B2C-4A27-A187-961F6F34EF42}"/>
            </a:ext>
          </a:extLst>
        </xdr:cNvPr>
        <xdr:cNvSpPr/>
      </xdr:nvSpPr>
      <xdr:spPr>
        <a:xfrm>
          <a:off x="19494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110490</xdr:rowOff>
    </xdr:from>
    <xdr:to>
      <xdr:col>107</xdr:col>
      <xdr:colOff>50800</xdr:colOff>
      <xdr:row>62</xdr:row>
      <xdr:rowOff>118110</xdr:rowOff>
    </xdr:to>
    <xdr:cxnSp macro="">
      <xdr:nvCxnSpPr>
        <xdr:cNvPr id="723" name="直線コネクタ 722">
          <a:extLst>
            <a:ext uri="{FF2B5EF4-FFF2-40B4-BE49-F238E27FC236}">
              <a16:creationId xmlns:a16="http://schemas.microsoft.com/office/drawing/2014/main" id="{F92D052A-4B03-4FAD-ABE1-FA0A572484F8}"/>
            </a:ext>
          </a:extLst>
        </xdr:cNvPr>
        <xdr:cNvCxnSpPr/>
      </xdr:nvCxnSpPr>
      <xdr:spPr>
        <a:xfrm flipV="1">
          <a:off x="19545300" y="107403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724" name="楕円 723">
          <a:extLst>
            <a:ext uri="{FF2B5EF4-FFF2-40B4-BE49-F238E27FC236}">
              <a16:creationId xmlns:a16="http://schemas.microsoft.com/office/drawing/2014/main" id="{0CB7C9A8-788F-432F-B7CE-5490F542D121}"/>
            </a:ext>
          </a:extLst>
        </xdr:cNvPr>
        <xdr:cNvSpPr/>
      </xdr:nvSpPr>
      <xdr:spPr>
        <a:xfrm>
          <a:off x="18605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118110</xdr:rowOff>
    </xdr:from>
    <xdr:to>
      <xdr:col>102</xdr:col>
      <xdr:colOff>114300</xdr:colOff>
      <xdr:row>62</xdr:row>
      <xdr:rowOff>121920</xdr:rowOff>
    </xdr:to>
    <xdr:cxnSp macro="">
      <xdr:nvCxnSpPr>
        <xdr:cNvPr id="725" name="直線コネクタ 724">
          <a:extLst>
            <a:ext uri="{FF2B5EF4-FFF2-40B4-BE49-F238E27FC236}">
              <a16:creationId xmlns:a16="http://schemas.microsoft.com/office/drawing/2014/main" id="{BA2A4D9C-DFCE-45EF-9460-08355038C536}"/>
            </a:ext>
          </a:extLst>
        </xdr:cNvPr>
        <xdr:cNvCxnSpPr/>
      </xdr:nvCxnSpPr>
      <xdr:spPr>
        <a:xfrm flipV="1">
          <a:off x="18656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144797</xdr:rowOff>
    </xdr:from>
    <xdr:ext cx="469744" cy="259045"/>
    <xdr:sp macro="" textlink="">
      <xdr:nvSpPr>
        <xdr:cNvPr id="726" name="n_1mainValue【保健センター・保健所】&#10;一人当たり面積">
          <a:extLst>
            <a:ext uri="{FF2B5EF4-FFF2-40B4-BE49-F238E27FC236}">
              <a16:creationId xmlns:a16="http://schemas.microsoft.com/office/drawing/2014/main" id="{C8CD61E7-C6C9-43EE-B51F-5C044383EF0F}"/>
            </a:ext>
          </a:extLst>
        </xdr:cNvPr>
        <xdr:cNvSpPr txBox="1"/>
      </xdr:nvSpPr>
      <xdr:spPr>
        <a:xfrm>
          <a:off x="21075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152417</xdr:rowOff>
    </xdr:from>
    <xdr:ext cx="469744" cy="259045"/>
    <xdr:sp macro="" textlink="">
      <xdr:nvSpPr>
        <xdr:cNvPr id="727" name="n_2mainValue【保健センター・保健所】&#10;一人当たり面積">
          <a:extLst>
            <a:ext uri="{FF2B5EF4-FFF2-40B4-BE49-F238E27FC236}">
              <a16:creationId xmlns:a16="http://schemas.microsoft.com/office/drawing/2014/main" id="{6C44CFAD-3175-4884-A831-6D0A55144734}"/>
            </a:ext>
          </a:extLst>
        </xdr:cNvPr>
        <xdr:cNvSpPr txBox="1"/>
      </xdr:nvSpPr>
      <xdr:spPr>
        <a:xfrm>
          <a:off x="20199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160037</xdr:rowOff>
    </xdr:from>
    <xdr:ext cx="469744" cy="259045"/>
    <xdr:sp macro="" textlink="">
      <xdr:nvSpPr>
        <xdr:cNvPr id="728" name="n_3mainValue【保健センター・保健所】&#10;一人当たり面積">
          <a:extLst>
            <a:ext uri="{FF2B5EF4-FFF2-40B4-BE49-F238E27FC236}">
              <a16:creationId xmlns:a16="http://schemas.microsoft.com/office/drawing/2014/main" id="{30E27AAC-D909-46CF-8B4C-28DD1BABFFF4}"/>
            </a:ext>
          </a:extLst>
        </xdr:cNvPr>
        <xdr:cNvSpPr txBox="1"/>
      </xdr:nvSpPr>
      <xdr:spPr>
        <a:xfrm>
          <a:off x="19310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17797</xdr:rowOff>
    </xdr:from>
    <xdr:ext cx="469744" cy="259045"/>
    <xdr:sp macro="" textlink="">
      <xdr:nvSpPr>
        <xdr:cNvPr id="729" name="n_4mainValue【保健センター・保健所】&#10;一人当たり面積">
          <a:extLst>
            <a:ext uri="{FF2B5EF4-FFF2-40B4-BE49-F238E27FC236}">
              <a16:creationId xmlns:a16="http://schemas.microsoft.com/office/drawing/2014/main" id="{E89B3347-14C4-481C-B2F3-A38E34363AB6}"/>
            </a:ext>
          </a:extLst>
        </xdr:cNvPr>
        <xdr:cNvSpPr txBox="1"/>
      </xdr:nvSpPr>
      <xdr:spPr>
        <a:xfrm>
          <a:off x="18421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1249AAC6-BC0A-495F-9DDD-C2F5400980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A56FAABA-A6CB-45FC-8BA6-342543D333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B8348310-79B1-4187-AC50-2A613D3553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EE4F66BA-E5B7-4434-A6E1-668DC7E9B38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28AB6F2B-29E6-4F7F-809B-83ED6DD055F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AC9DE36D-3B09-41E5-BF77-D4CFE77AFC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FAD49968-1F4B-46A0-802C-F4E5D5A57A0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7F3D7A8C-774C-42D9-8E88-927CE89D876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723B01E8-A4A8-4564-A07A-58E548D1013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2E822899-81D0-4F9D-8BD9-369E26CE9AB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11A4E788-EAEB-46BD-A6C1-3F277F3B923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a:extLst>
            <a:ext uri="{FF2B5EF4-FFF2-40B4-BE49-F238E27FC236}">
              <a16:creationId xmlns:a16="http://schemas.microsoft.com/office/drawing/2014/main" id="{8AEFEAD3-B25F-4C09-B583-8BFEB965F3B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a:extLst>
            <a:ext uri="{FF2B5EF4-FFF2-40B4-BE49-F238E27FC236}">
              <a16:creationId xmlns:a16="http://schemas.microsoft.com/office/drawing/2014/main" id="{642F9F27-2A39-49D7-B06B-513FFD7CB90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a:extLst>
            <a:ext uri="{FF2B5EF4-FFF2-40B4-BE49-F238E27FC236}">
              <a16:creationId xmlns:a16="http://schemas.microsoft.com/office/drawing/2014/main" id="{C2ED4DF7-DDD9-40EE-8E30-FAA1E02FAD5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a:extLst>
            <a:ext uri="{FF2B5EF4-FFF2-40B4-BE49-F238E27FC236}">
              <a16:creationId xmlns:a16="http://schemas.microsoft.com/office/drawing/2014/main" id="{3663B24E-BC33-442D-9623-71D90071C4A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a:extLst>
            <a:ext uri="{FF2B5EF4-FFF2-40B4-BE49-F238E27FC236}">
              <a16:creationId xmlns:a16="http://schemas.microsoft.com/office/drawing/2014/main" id="{E28B1D3E-765B-49CC-B47A-4F6D4084BC7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a:extLst>
            <a:ext uri="{FF2B5EF4-FFF2-40B4-BE49-F238E27FC236}">
              <a16:creationId xmlns:a16="http://schemas.microsoft.com/office/drawing/2014/main" id="{AF4F5EBA-5F37-46CB-A2E0-5CEBC715AE7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a:extLst>
            <a:ext uri="{FF2B5EF4-FFF2-40B4-BE49-F238E27FC236}">
              <a16:creationId xmlns:a16="http://schemas.microsoft.com/office/drawing/2014/main" id="{E37B81BF-087E-46EC-AAA4-8A418EA3A7F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a:extLst>
            <a:ext uri="{FF2B5EF4-FFF2-40B4-BE49-F238E27FC236}">
              <a16:creationId xmlns:a16="http://schemas.microsoft.com/office/drawing/2014/main" id="{505A445E-39BC-46CD-8E92-6B3435367A1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a:extLst>
            <a:ext uri="{FF2B5EF4-FFF2-40B4-BE49-F238E27FC236}">
              <a16:creationId xmlns:a16="http://schemas.microsoft.com/office/drawing/2014/main" id="{EF461A49-70B2-43C8-A327-797FDCC8357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a:extLst>
            <a:ext uri="{FF2B5EF4-FFF2-40B4-BE49-F238E27FC236}">
              <a16:creationId xmlns:a16="http://schemas.microsoft.com/office/drawing/2014/main" id="{61B69359-2E18-4A8D-8390-9EF195C3DFE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42D3506F-823E-4BE1-94AD-2416E037F1E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a:extLst>
            <a:ext uri="{FF2B5EF4-FFF2-40B4-BE49-F238E27FC236}">
              <a16:creationId xmlns:a16="http://schemas.microsoft.com/office/drawing/2014/main" id="{5E75182E-8973-45E3-A6DE-411E8434978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a:extLst>
            <a:ext uri="{FF2B5EF4-FFF2-40B4-BE49-F238E27FC236}">
              <a16:creationId xmlns:a16="http://schemas.microsoft.com/office/drawing/2014/main" id="{9D45F074-CB60-4E0C-8CC4-A5ED676534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754" name="直線コネクタ 753">
          <a:extLst>
            <a:ext uri="{FF2B5EF4-FFF2-40B4-BE49-F238E27FC236}">
              <a16:creationId xmlns:a16="http://schemas.microsoft.com/office/drawing/2014/main" id="{C64FE4C9-5C55-45FF-8845-9269F91ABD6C}"/>
            </a:ext>
          </a:extLst>
        </xdr:cNvPr>
        <xdr:cNvCxnSpPr/>
      </xdr:nvCxnSpPr>
      <xdr:spPr>
        <a:xfrm flipV="1">
          <a:off x="16318864" y="13380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755" name="【消防施設】&#10;有形固定資産減価償却率最小値テキスト">
          <a:extLst>
            <a:ext uri="{FF2B5EF4-FFF2-40B4-BE49-F238E27FC236}">
              <a16:creationId xmlns:a16="http://schemas.microsoft.com/office/drawing/2014/main" id="{A2DA171A-3509-46CA-93F3-F19C0CB035AF}"/>
            </a:ext>
          </a:extLst>
        </xdr:cNvPr>
        <xdr:cNvSpPr txBox="1"/>
      </xdr:nvSpPr>
      <xdr:spPr>
        <a:xfrm>
          <a:off x="16357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756" name="直線コネクタ 755">
          <a:extLst>
            <a:ext uri="{FF2B5EF4-FFF2-40B4-BE49-F238E27FC236}">
              <a16:creationId xmlns:a16="http://schemas.microsoft.com/office/drawing/2014/main" id="{0F5CB9DE-0E5A-4B63-8044-C6C9AB8C692F}"/>
            </a:ext>
          </a:extLst>
        </xdr:cNvPr>
        <xdr:cNvCxnSpPr/>
      </xdr:nvCxnSpPr>
      <xdr:spPr>
        <a:xfrm>
          <a:off x="16230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757" name="【消防施設】&#10;有形固定資産減価償却率最大値テキスト">
          <a:extLst>
            <a:ext uri="{FF2B5EF4-FFF2-40B4-BE49-F238E27FC236}">
              <a16:creationId xmlns:a16="http://schemas.microsoft.com/office/drawing/2014/main" id="{6C8DFCF9-ED67-4933-B094-4438AC9FD1A4}"/>
            </a:ext>
          </a:extLst>
        </xdr:cNvPr>
        <xdr:cNvSpPr txBox="1"/>
      </xdr:nvSpPr>
      <xdr:spPr>
        <a:xfrm>
          <a:off x="16357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758" name="直線コネクタ 757">
          <a:extLst>
            <a:ext uri="{FF2B5EF4-FFF2-40B4-BE49-F238E27FC236}">
              <a16:creationId xmlns:a16="http://schemas.microsoft.com/office/drawing/2014/main" id="{77BC55FE-5A25-436E-98C0-31B243709692}"/>
            </a:ext>
          </a:extLst>
        </xdr:cNvPr>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164482</xdr:rowOff>
    </xdr:from>
    <xdr:ext cx="405111" cy="259045"/>
    <xdr:sp macro="" textlink="">
      <xdr:nvSpPr>
        <xdr:cNvPr id="759" name="【消防施設】&#10;有形固定資産減価償却率平均値テキスト">
          <a:extLst>
            <a:ext uri="{FF2B5EF4-FFF2-40B4-BE49-F238E27FC236}">
              <a16:creationId xmlns:a16="http://schemas.microsoft.com/office/drawing/2014/main" id="{13C60460-4A9E-4A78-B3C4-834F099E71A4}"/>
            </a:ext>
          </a:extLst>
        </xdr:cNvPr>
        <xdr:cNvSpPr txBox="1"/>
      </xdr:nvSpPr>
      <xdr:spPr>
        <a:xfrm>
          <a:off x="16357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60" name="フローチャート: 判断 759">
          <a:extLst>
            <a:ext uri="{FF2B5EF4-FFF2-40B4-BE49-F238E27FC236}">
              <a16:creationId xmlns:a16="http://schemas.microsoft.com/office/drawing/2014/main" id="{6F86F3ED-46A3-4A91-9635-2356DA1D971E}"/>
            </a:ext>
          </a:extLst>
        </xdr:cNvPr>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761" name="フローチャート: 判断 760">
          <a:extLst>
            <a:ext uri="{FF2B5EF4-FFF2-40B4-BE49-F238E27FC236}">
              <a16:creationId xmlns:a16="http://schemas.microsoft.com/office/drawing/2014/main" id="{A9BD1DFA-4201-41E6-A976-2F5966CD966B}"/>
            </a:ext>
          </a:extLst>
        </xdr:cNvPr>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41927</xdr:rowOff>
    </xdr:from>
    <xdr:ext cx="405111" cy="259045"/>
    <xdr:sp macro="" textlink="">
      <xdr:nvSpPr>
        <xdr:cNvPr id="762" name="n_1aveValue【消防施設】&#10;有形固定資産減価償却率">
          <a:extLst>
            <a:ext uri="{FF2B5EF4-FFF2-40B4-BE49-F238E27FC236}">
              <a16:creationId xmlns:a16="http://schemas.microsoft.com/office/drawing/2014/main" id="{769E34B9-EDDC-42E9-9CAF-E7D4EA4820DA}"/>
            </a:ext>
          </a:extLst>
        </xdr:cNvPr>
        <xdr:cNvSpPr txBox="1"/>
      </xdr:nvSpPr>
      <xdr:spPr>
        <a:xfrm>
          <a:off x="15266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92075</xdr:rowOff>
    </xdr:from>
    <xdr:to>
      <xdr:col>76</xdr:col>
      <xdr:colOff>165100</xdr:colOff>
      <xdr:row>83</xdr:row>
      <xdr:rowOff>22225</xdr:rowOff>
    </xdr:to>
    <xdr:sp macro="" textlink="">
      <xdr:nvSpPr>
        <xdr:cNvPr id="763" name="フローチャート: 判断 762">
          <a:extLst>
            <a:ext uri="{FF2B5EF4-FFF2-40B4-BE49-F238E27FC236}">
              <a16:creationId xmlns:a16="http://schemas.microsoft.com/office/drawing/2014/main" id="{87C738F4-D42F-4430-9D97-65E1BCE74DD9}"/>
            </a:ext>
          </a:extLst>
        </xdr:cNvPr>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13352</xdr:rowOff>
    </xdr:from>
    <xdr:ext cx="405111" cy="259045"/>
    <xdr:sp macro="" textlink="">
      <xdr:nvSpPr>
        <xdr:cNvPr id="764" name="n_2aveValue【消防施設】&#10;有形固定資産減価償却率">
          <a:extLst>
            <a:ext uri="{FF2B5EF4-FFF2-40B4-BE49-F238E27FC236}">
              <a16:creationId xmlns:a16="http://schemas.microsoft.com/office/drawing/2014/main" id="{F34D2F17-6D08-47CF-AC82-5B427B2F0784}"/>
            </a:ext>
          </a:extLst>
        </xdr:cNvPr>
        <xdr:cNvSpPr txBox="1"/>
      </xdr:nvSpPr>
      <xdr:spPr>
        <a:xfrm>
          <a:off x="14389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40639</xdr:rowOff>
    </xdr:from>
    <xdr:to>
      <xdr:col>72</xdr:col>
      <xdr:colOff>38100</xdr:colOff>
      <xdr:row>82</xdr:row>
      <xdr:rowOff>142239</xdr:rowOff>
    </xdr:to>
    <xdr:sp macro="" textlink="">
      <xdr:nvSpPr>
        <xdr:cNvPr id="765" name="フローチャート: 判断 764">
          <a:extLst>
            <a:ext uri="{FF2B5EF4-FFF2-40B4-BE49-F238E27FC236}">
              <a16:creationId xmlns:a16="http://schemas.microsoft.com/office/drawing/2014/main" id="{7DAC9A2C-8600-4CBB-A746-D0A1F6343DBD}"/>
            </a:ext>
          </a:extLst>
        </xdr:cNvPr>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133366</xdr:rowOff>
    </xdr:from>
    <xdr:ext cx="405111" cy="259045"/>
    <xdr:sp macro="" textlink="">
      <xdr:nvSpPr>
        <xdr:cNvPr id="766" name="n_3aveValue【消防施設】&#10;有形固定資産減価償却率">
          <a:extLst>
            <a:ext uri="{FF2B5EF4-FFF2-40B4-BE49-F238E27FC236}">
              <a16:creationId xmlns:a16="http://schemas.microsoft.com/office/drawing/2014/main" id="{F8783455-ECB4-4216-A4DA-CBB893995705}"/>
            </a:ext>
          </a:extLst>
        </xdr:cNvPr>
        <xdr:cNvSpPr txBox="1"/>
      </xdr:nvSpPr>
      <xdr:spPr>
        <a:xfrm>
          <a:off x="13500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151130</xdr:rowOff>
    </xdr:from>
    <xdr:to>
      <xdr:col>67</xdr:col>
      <xdr:colOff>101600</xdr:colOff>
      <xdr:row>81</xdr:row>
      <xdr:rowOff>81280</xdr:rowOff>
    </xdr:to>
    <xdr:sp macro="" textlink="">
      <xdr:nvSpPr>
        <xdr:cNvPr id="767" name="フローチャート: 判断 766">
          <a:extLst>
            <a:ext uri="{FF2B5EF4-FFF2-40B4-BE49-F238E27FC236}">
              <a16:creationId xmlns:a16="http://schemas.microsoft.com/office/drawing/2014/main" id="{208D4FE3-8C43-47A8-9BE5-AC3C23FFD22E}"/>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97807</xdr:rowOff>
    </xdr:from>
    <xdr:ext cx="405111" cy="259045"/>
    <xdr:sp macro="" textlink="">
      <xdr:nvSpPr>
        <xdr:cNvPr id="768" name="n_4aveValue【消防施設】&#10;有形固定資産減価償却率">
          <a:extLst>
            <a:ext uri="{FF2B5EF4-FFF2-40B4-BE49-F238E27FC236}">
              <a16:creationId xmlns:a16="http://schemas.microsoft.com/office/drawing/2014/main" id="{D98E0B67-B968-4521-965E-F46B20A5A2D5}"/>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14D288D0-7AA1-44D5-A893-A8D7A7D62E9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B1E0DC61-84D9-4B07-8CC7-675702FC133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988205B7-B274-41AA-9197-8E89E1A1F3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148C9D35-1973-4D11-8203-6A88B80C2FC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23E85773-FC15-488F-9899-4F86FB8D40A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151130</xdr:rowOff>
    </xdr:from>
    <xdr:to>
      <xdr:col>85</xdr:col>
      <xdr:colOff>177800</xdr:colOff>
      <xdr:row>83</xdr:row>
      <xdr:rowOff>81280</xdr:rowOff>
    </xdr:to>
    <xdr:sp macro="" textlink="">
      <xdr:nvSpPr>
        <xdr:cNvPr id="774" name="楕円 773">
          <a:extLst>
            <a:ext uri="{FF2B5EF4-FFF2-40B4-BE49-F238E27FC236}">
              <a16:creationId xmlns:a16="http://schemas.microsoft.com/office/drawing/2014/main" id="{A6FA40ED-4288-4B86-95F4-5282B9B58AAD}"/>
            </a:ext>
          </a:extLst>
        </xdr:cNvPr>
        <xdr:cNvSpPr/>
      </xdr:nvSpPr>
      <xdr:spPr>
        <a:xfrm>
          <a:off x="162687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129557</xdr:rowOff>
    </xdr:from>
    <xdr:ext cx="405111" cy="259045"/>
    <xdr:sp macro="" textlink="">
      <xdr:nvSpPr>
        <xdr:cNvPr id="775" name="【消防施設】&#10;有形固定資産減価償却率該当値テキスト">
          <a:extLst>
            <a:ext uri="{FF2B5EF4-FFF2-40B4-BE49-F238E27FC236}">
              <a16:creationId xmlns:a16="http://schemas.microsoft.com/office/drawing/2014/main" id="{027AEEE5-58F4-4D0A-BD28-6DB5E3EF5796}"/>
            </a:ext>
          </a:extLst>
        </xdr:cNvPr>
        <xdr:cNvSpPr txBox="1"/>
      </xdr:nvSpPr>
      <xdr:spPr>
        <a:xfrm>
          <a:off x="16357600"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80645</xdr:rowOff>
    </xdr:from>
    <xdr:to>
      <xdr:col>81</xdr:col>
      <xdr:colOff>101600</xdr:colOff>
      <xdr:row>83</xdr:row>
      <xdr:rowOff>10795</xdr:rowOff>
    </xdr:to>
    <xdr:sp macro="" textlink="">
      <xdr:nvSpPr>
        <xdr:cNvPr id="776" name="楕円 775">
          <a:extLst>
            <a:ext uri="{FF2B5EF4-FFF2-40B4-BE49-F238E27FC236}">
              <a16:creationId xmlns:a16="http://schemas.microsoft.com/office/drawing/2014/main" id="{95AA11B3-B050-4B21-A2F5-949128CD143B}"/>
            </a:ext>
          </a:extLst>
        </xdr:cNvPr>
        <xdr:cNvSpPr/>
      </xdr:nvSpPr>
      <xdr:spPr>
        <a:xfrm>
          <a:off x="15430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131445</xdr:rowOff>
    </xdr:from>
    <xdr:to>
      <xdr:col>85</xdr:col>
      <xdr:colOff>127000</xdr:colOff>
      <xdr:row>83</xdr:row>
      <xdr:rowOff>30480</xdr:rowOff>
    </xdr:to>
    <xdr:cxnSp macro="">
      <xdr:nvCxnSpPr>
        <xdr:cNvPr id="777" name="直線コネクタ 776">
          <a:extLst>
            <a:ext uri="{FF2B5EF4-FFF2-40B4-BE49-F238E27FC236}">
              <a16:creationId xmlns:a16="http://schemas.microsoft.com/office/drawing/2014/main" id="{75128E15-D8D4-4ACD-B740-CEA8236802AE}"/>
            </a:ext>
          </a:extLst>
        </xdr:cNvPr>
        <xdr:cNvCxnSpPr/>
      </xdr:nvCxnSpPr>
      <xdr:spPr>
        <a:xfrm>
          <a:off x="15481300" y="1419034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778" name="楕円 777">
          <a:extLst>
            <a:ext uri="{FF2B5EF4-FFF2-40B4-BE49-F238E27FC236}">
              <a16:creationId xmlns:a16="http://schemas.microsoft.com/office/drawing/2014/main" id="{EAA1E9F3-BF9D-409D-837F-92DCF6F0D06D}"/>
            </a:ext>
          </a:extLst>
        </xdr:cNvPr>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131445</xdr:rowOff>
    </xdr:to>
    <xdr:cxnSp macro="">
      <xdr:nvCxnSpPr>
        <xdr:cNvPr id="779" name="直線コネクタ 778">
          <a:extLst>
            <a:ext uri="{FF2B5EF4-FFF2-40B4-BE49-F238E27FC236}">
              <a16:creationId xmlns:a16="http://schemas.microsoft.com/office/drawing/2014/main" id="{ECECEFD3-37A4-4976-B084-6E26D40C79FF}"/>
            </a:ext>
          </a:extLst>
        </xdr:cNvPr>
        <xdr:cNvCxnSpPr/>
      </xdr:nvCxnSpPr>
      <xdr:spPr>
        <a:xfrm>
          <a:off x="14592300" y="141427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154939</xdr:rowOff>
    </xdr:from>
    <xdr:to>
      <xdr:col>72</xdr:col>
      <xdr:colOff>38100</xdr:colOff>
      <xdr:row>82</xdr:row>
      <xdr:rowOff>85089</xdr:rowOff>
    </xdr:to>
    <xdr:sp macro="" textlink="">
      <xdr:nvSpPr>
        <xdr:cNvPr id="780" name="楕円 779">
          <a:extLst>
            <a:ext uri="{FF2B5EF4-FFF2-40B4-BE49-F238E27FC236}">
              <a16:creationId xmlns:a16="http://schemas.microsoft.com/office/drawing/2014/main" id="{7ACF811E-8252-4719-9162-92D2488A3E56}"/>
            </a:ext>
          </a:extLst>
        </xdr:cNvPr>
        <xdr:cNvSpPr/>
      </xdr:nvSpPr>
      <xdr:spPr>
        <a:xfrm>
          <a:off x="13652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82</xdr:row>
      <xdr:rowOff>83820</xdr:rowOff>
    </xdr:to>
    <xdr:cxnSp macro="">
      <xdr:nvCxnSpPr>
        <xdr:cNvPr id="781" name="直線コネクタ 780">
          <a:extLst>
            <a:ext uri="{FF2B5EF4-FFF2-40B4-BE49-F238E27FC236}">
              <a16:creationId xmlns:a16="http://schemas.microsoft.com/office/drawing/2014/main" id="{0B0D24F0-923B-4C7E-892B-546EA83EB71C}"/>
            </a:ext>
          </a:extLst>
        </xdr:cNvPr>
        <xdr:cNvCxnSpPr/>
      </xdr:nvCxnSpPr>
      <xdr:spPr>
        <a:xfrm>
          <a:off x="13703300" y="140931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101600</xdr:rowOff>
    </xdr:from>
    <xdr:to>
      <xdr:col>67</xdr:col>
      <xdr:colOff>101600</xdr:colOff>
      <xdr:row>82</xdr:row>
      <xdr:rowOff>31750</xdr:rowOff>
    </xdr:to>
    <xdr:sp macro="" textlink="">
      <xdr:nvSpPr>
        <xdr:cNvPr id="782" name="楕円 781">
          <a:extLst>
            <a:ext uri="{FF2B5EF4-FFF2-40B4-BE49-F238E27FC236}">
              <a16:creationId xmlns:a16="http://schemas.microsoft.com/office/drawing/2014/main" id="{2722E747-1DDA-4E5C-93DC-D404A1BDBFC4}"/>
            </a:ext>
          </a:extLst>
        </xdr:cNvPr>
        <xdr:cNvSpPr/>
      </xdr:nvSpPr>
      <xdr:spPr>
        <a:xfrm>
          <a:off x="12763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152400</xdr:rowOff>
    </xdr:from>
    <xdr:to>
      <xdr:col>71</xdr:col>
      <xdr:colOff>177800</xdr:colOff>
      <xdr:row>82</xdr:row>
      <xdr:rowOff>34289</xdr:rowOff>
    </xdr:to>
    <xdr:cxnSp macro="">
      <xdr:nvCxnSpPr>
        <xdr:cNvPr id="783" name="直線コネクタ 782">
          <a:extLst>
            <a:ext uri="{FF2B5EF4-FFF2-40B4-BE49-F238E27FC236}">
              <a16:creationId xmlns:a16="http://schemas.microsoft.com/office/drawing/2014/main" id="{C7032DD5-093F-459D-90C2-DC436CF8B012}"/>
            </a:ext>
          </a:extLst>
        </xdr:cNvPr>
        <xdr:cNvCxnSpPr/>
      </xdr:nvCxnSpPr>
      <xdr:spPr>
        <a:xfrm>
          <a:off x="12814300" y="140398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27322</xdr:rowOff>
    </xdr:from>
    <xdr:ext cx="405111" cy="259045"/>
    <xdr:sp macro="" textlink="">
      <xdr:nvSpPr>
        <xdr:cNvPr id="784" name="n_1mainValue【消防施設】&#10;有形固定資産減価償却率">
          <a:extLst>
            <a:ext uri="{FF2B5EF4-FFF2-40B4-BE49-F238E27FC236}">
              <a16:creationId xmlns:a16="http://schemas.microsoft.com/office/drawing/2014/main" id="{A130131C-C9C7-4887-B8A8-3A3490B748D1}"/>
            </a:ext>
          </a:extLst>
        </xdr:cNvPr>
        <xdr:cNvSpPr txBox="1"/>
      </xdr:nvSpPr>
      <xdr:spPr>
        <a:xfrm>
          <a:off x="152660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151147</xdr:rowOff>
    </xdr:from>
    <xdr:ext cx="405111" cy="259045"/>
    <xdr:sp macro="" textlink="">
      <xdr:nvSpPr>
        <xdr:cNvPr id="785" name="n_2mainValue【消防施設】&#10;有形固定資産減価償却率">
          <a:extLst>
            <a:ext uri="{FF2B5EF4-FFF2-40B4-BE49-F238E27FC236}">
              <a16:creationId xmlns:a16="http://schemas.microsoft.com/office/drawing/2014/main" id="{79F6E5CE-ABED-4012-A299-1707CB5E9645}"/>
            </a:ext>
          </a:extLst>
        </xdr:cNvPr>
        <xdr:cNvSpPr txBox="1"/>
      </xdr:nvSpPr>
      <xdr:spPr>
        <a:xfrm>
          <a:off x="14389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101616</xdr:rowOff>
    </xdr:from>
    <xdr:ext cx="405111" cy="259045"/>
    <xdr:sp macro="" textlink="">
      <xdr:nvSpPr>
        <xdr:cNvPr id="786" name="n_3mainValue【消防施設】&#10;有形固定資産減価償却率">
          <a:extLst>
            <a:ext uri="{FF2B5EF4-FFF2-40B4-BE49-F238E27FC236}">
              <a16:creationId xmlns:a16="http://schemas.microsoft.com/office/drawing/2014/main" id="{B9567C72-5A35-4DCC-B981-E1DF939D5A63}"/>
            </a:ext>
          </a:extLst>
        </xdr:cNvPr>
        <xdr:cNvSpPr txBox="1"/>
      </xdr:nvSpPr>
      <xdr:spPr>
        <a:xfrm>
          <a:off x="13500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87" name="n_4mainValue【消防施設】&#10;有形固定資産減価償却率">
          <a:extLst>
            <a:ext uri="{FF2B5EF4-FFF2-40B4-BE49-F238E27FC236}">
              <a16:creationId xmlns:a16="http://schemas.microsoft.com/office/drawing/2014/main" id="{84FAE8AA-6298-4120-BB02-7C8BCD529652}"/>
            </a:ext>
          </a:extLst>
        </xdr:cNvPr>
        <xdr:cNvSpPr txBox="1"/>
      </xdr:nvSpPr>
      <xdr:spPr>
        <a:xfrm>
          <a:off x="12611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46444237-CE7D-47D1-953B-A9C2FA994CE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488AFB49-C137-4F85-B4FA-54A610EE4D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963F007E-4541-4742-B828-3A05C8FF12F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3A6E64BF-C1DF-46FD-BA03-41D955A3E5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D6DD62C0-8817-46F7-B71A-1D03D799DC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04CCE709-2338-49A5-926E-531C5B0742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969878A9-1063-41AB-B765-EBD62D4BC1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EB8923E0-17D8-4AAD-A91D-B0A69ABFB97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2717AE8C-574A-478E-A8E3-5F169143A6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F8581D12-9314-495F-9F5C-DABCD6E2397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8" name="直線コネクタ 797">
          <a:extLst>
            <a:ext uri="{FF2B5EF4-FFF2-40B4-BE49-F238E27FC236}">
              <a16:creationId xmlns:a16="http://schemas.microsoft.com/office/drawing/2014/main" id="{E4AF59AE-B0C3-49A0-8DA0-61F0029A612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9" name="テキスト ボックス 798">
          <a:extLst>
            <a:ext uri="{FF2B5EF4-FFF2-40B4-BE49-F238E27FC236}">
              <a16:creationId xmlns:a16="http://schemas.microsoft.com/office/drawing/2014/main" id="{2D8B1A22-BF59-4F87-9399-56990F1D427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0" name="直線コネクタ 799">
          <a:extLst>
            <a:ext uri="{FF2B5EF4-FFF2-40B4-BE49-F238E27FC236}">
              <a16:creationId xmlns:a16="http://schemas.microsoft.com/office/drawing/2014/main" id="{30DA6DE0-0296-40A9-9A9D-380D97ECAB9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1" name="テキスト ボックス 800">
          <a:extLst>
            <a:ext uri="{FF2B5EF4-FFF2-40B4-BE49-F238E27FC236}">
              <a16:creationId xmlns:a16="http://schemas.microsoft.com/office/drawing/2014/main" id="{F1E973C3-2313-4AEF-A765-461D9518BB3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2" name="直線コネクタ 801">
          <a:extLst>
            <a:ext uri="{FF2B5EF4-FFF2-40B4-BE49-F238E27FC236}">
              <a16:creationId xmlns:a16="http://schemas.microsoft.com/office/drawing/2014/main" id="{F9F029BC-4706-4286-A0E2-88B0E61E5AD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3" name="テキスト ボックス 802">
          <a:extLst>
            <a:ext uri="{FF2B5EF4-FFF2-40B4-BE49-F238E27FC236}">
              <a16:creationId xmlns:a16="http://schemas.microsoft.com/office/drawing/2014/main" id="{C54261FF-5B3D-4300-B961-BAFDC02D7B8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4" name="直線コネクタ 803">
          <a:extLst>
            <a:ext uri="{FF2B5EF4-FFF2-40B4-BE49-F238E27FC236}">
              <a16:creationId xmlns:a16="http://schemas.microsoft.com/office/drawing/2014/main" id="{5036CFB0-BECC-42E7-A1E5-E557FF87FDD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5" name="テキスト ボックス 804">
          <a:extLst>
            <a:ext uri="{FF2B5EF4-FFF2-40B4-BE49-F238E27FC236}">
              <a16:creationId xmlns:a16="http://schemas.microsoft.com/office/drawing/2014/main" id="{464D1693-AD95-4982-A0ED-B083539D72B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6" name="直線コネクタ 805">
          <a:extLst>
            <a:ext uri="{FF2B5EF4-FFF2-40B4-BE49-F238E27FC236}">
              <a16:creationId xmlns:a16="http://schemas.microsoft.com/office/drawing/2014/main" id="{B374AFDF-C250-4D82-B690-3C67B39EC79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7" name="テキスト ボックス 806">
          <a:extLst>
            <a:ext uri="{FF2B5EF4-FFF2-40B4-BE49-F238E27FC236}">
              <a16:creationId xmlns:a16="http://schemas.microsoft.com/office/drawing/2014/main" id="{14AC25C5-AD11-4B31-859E-57549A238C8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86CDB1DC-9148-4EDA-ABB7-9C94555F7C3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8B545257-7E9C-47C4-B51B-69264CE6C17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C2E53389-EA5A-4B40-8821-C953B266CDD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811" name="直線コネクタ 810">
          <a:extLst>
            <a:ext uri="{FF2B5EF4-FFF2-40B4-BE49-F238E27FC236}">
              <a16:creationId xmlns:a16="http://schemas.microsoft.com/office/drawing/2014/main" id="{EF2957AA-B994-4C03-83B0-E320BBF88D76}"/>
            </a:ext>
          </a:extLst>
        </xdr:cNvPr>
        <xdr:cNvCxnSpPr/>
      </xdr:nvCxnSpPr>
      <xdr:spPr>
        <a:xfrm flipV="1">
          <a:off x="22160864" y="1340103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2" name="【消防施設】&#10;一人当たり面積最小値テキスト">
          <a:extLst>
            <a:ext uri="{FF2B5EF4-FFF2-40B4-BE49-F238E27FC236}">
              <a16:creationId xmlns:a16="http://schemas.microsoft.com/office/drawing/2014/main" id="{73A83190-F6B7-447A-BD4B-D27A20EC6013}"/>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3" name="直線コネクタ 812">
          <a:extLst>
            <a:ext uri="{FF2B5EF4-FFF2-40B4-BE49-F238E27FC236}">
              <a16:creationId xmlns:a16="http://schemas.microsoft.com/office/drawing/2014/main" id="{51B82855-7A9A-46BE-B35F-36CC23335CF9}"/>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814" name="【消防施設】&#10;一人当たり面積最大値テキスト">
          <a:extLst>
            <a:ext uri="{FF2B5EF4-FFF2-40B4-BE49-F238E27FC236}">
              <a16:creationId xmlns:a16="http://schemas.microsoft.com/office/drawing/2014/main" id="{867D6928-D585-4B9E-AA96-6E1410092F06}"/>
            </a:ext>
          </a:extLst>
        </xdr:cNvPr>
        <xdr:cNvSpPr txBox="1"/>
      </xdr:nvSpPr>
      <xdr:spPr>
        <a:xfrm>
          <a:off x="22199600" y="131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815" name="直線コネクタ 814">
          <a:extLst>
            <a:ext uri="{FF2B5EF4-FFF2-40B4-BE49-F238E27FC236}">
              <a16:creationId xmlns:a16="http://schemas.microsoft.com/office/drawing/2014/main" id="{77047BC7-0E5E-43D7-92F3-C1B1D94F9F61}"/>
            </a:ext>
          </a:extLst>
        </xdr:cNvPr>
        <xdr:cNvCxnSpPr/>
      </xdr:nvCxnSpPr>
      <xdr:spPr>
        <a:xfrm>
          <a:off x="22072600" y="134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138447</xdr:rowOff>
    </xdr:from>
    <xdr:ext cx="469744" cy="259045"/>
    <xdr:sp macro="" textlink="">
      <xdr:nvSpPr>
        <xdr:cNvPr id="816" name="【消防施設】&#10;一人当たり面積平均値テキスト">
          <a:extLst>
            <a:ext uri="{FF2B5EF4-FFF2-40B4-BE49-F238E27FC236}">
              <a16:creationId xmlns:a16="http://schemas.microsoft.com/office/drawing/2014/main" id="{A442B188-3D8A-4251-AEBA-DEA3698ED316}"/>
            </a:ext>
          </a:extLst>
        </xdr:cNvPr>
        <xdr:cNvSpPr txBox="1"/>
      </xdr:nvSpPr>
      <xdr:spPr>
        <a:xfrm>
          <a:off x="22199600" y="14540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817" name="フローチャート: 判断 816">
          <a:extLst>
            <a:ext uri="{FF2B5EF4-FFF2-40B4-BE49-F238E27FC236}">
              <a16:creationId xmlns:a16="http://schemas.microsoft.com/office/drawing/2014/main" id="{CD38059D-B466-4494-8C0F-5F520280C3AF}"/>
            </a:ext>
          </a:extLst>
        </xdr:cNvPr>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818" name="フローチャート: 判断 817">
          <a:extLst>
            <a:ext uri="{FF2B5EF4-FFF2-40B4-BE49-F238E27FC236}">
              <a16:creationId xmlns:a16="http://schemas.microsoft.com/office/drawing/2014/main" id="{EC12A5DC-1EBF-41D9-A212-F00036606AB0}"/>
            </a:ext>
          </a:extLst>
        </xdr:cNvPr>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93997</xdr:rowOff>
    </xdr:from>
    <xdr:ext cx="469744" cy="259045"/>
    <xdr:sp macro="" textlink="">
      <xdr:nvSpPr>
        <xdr:cNvPr id="819" name="n_1aveValue【消防施設】&#10;一人当たり面積">
          <a:extLst>
            <a:ext uri="{FF2B5EF4-FFF2-40B4-BE49-F238E27FC236}">
              <a16:creationId xmlns:a16="http://schemas.microsoft.com/office/drawing/2014/main" id="{6CB98512-0DC9-422E-BD72-EFB12B3CDCB0}"/>
            </a:ext>
          </a:extLst>
        </xdr:cNvPr>
        <xdr:cNvSpPr txBox="1"/>
      </xdr:nvSpPr>
      <xdr:spPr>
        <a:xfrm>
          <a:off x="21075727" y="1466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2539</xdr:rowOff>
    </xdr:from>
    <xdr:to>
      <xdr:col>107</xdr:col>
      <xdr:colOff>101600</xdr:colOff>
      <xdr:row>85</xdr:row>
      <xdr:rowOff>104139</xdr:rowOff>
    </xdr:to>
    <xdr:sp macro="" textlink="">
      <xdr:nvSpPr>
        <xdr:cNvPr id="820" name="フローチャート: 判断 819">
          <a:extLst>
            <a:ext uri="{FF2B5EF4-FFF2-40B4-BE49-F238E27FC236}">
              <a16:creationId xmlns:a16="http://schemas.microsoft.com/office/drawing/2014/main" id="{BC10E218-4BEC-4C39-8E5A-ADD3BBD506E9}"/>
            </a:ext>
          </a:extLst>
        </xdr:cNvPr>
        <xdr:cNvSpPr/>
      </xdr:nvSpPr>
      <xdr:spPr>
        <a:xfrm>
          <a:off x="20383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95266</xdr:rowOff>
    </xdr:from>
    <xdr:ext cx="469744" cy="259045"/>
    <xdr:sp macro="" textlink="">
      <xdr:nvSpPr>
        <xdr:cNvPr id="821" name="n_2aveValue【消防施設】&#10;一人当たり面積">
          <a:extLst>
            <a:ext uri="{FF2B5EF4-FFF2-40B4-BE49-F238E27FC236}">
              <a16:creationId xmlns:a16="http://schemas.microsoft.com/office/drawing/2014/main" id="{EFDAAAF4-11BA-423C-8FEE-F9E7786BA4B9}"/>
            </a:ext>
          </a:extLst>
        </xdr:cNvPr>
        <xdr:cNvSpPr txBox="1"/>
      </xdr:nvSpPr>
      <xdr:spPr>
        <a:xfrm>
          <a:off x="20199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0</xdr:rowOff>
    </xdr:from>
    <xdr:to>
      <xdr:col>102</xdr:col>
      <xdr:colOff>165100</xdr:colOff>
      <xdr:row>85</xdr:row>
      <xdr:rowOff>101600</xdr:rowOff>
    </xdr:to>
    <xdr:sp macro="" textlink="">
      <xdr:nvSpPr>
        <xdr:cNvPr id="822" name="フローチャート: 判断 821">
          <a:extLst>
            <a:ext uri="{FF2B5EF4-FFF2-40B4-BE49-F238E27FC236}">
              <a16:creationId xmlns:a16="http://schemas.microsoft.com/office/drawing/2014/main" id="{069C277C-7907-4CE3-B041-D2E91107CBAF}"/>
            </a:ext>
          </a:extLst>
        </xdr:cNvPr>
        <xdr:cNvSpPr/>
      </xdr:nvSpPr>
      <xdr:spPr>
        <a:xfrm>
          <a:off x="19494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92727</xdr:rowOff>
    </xdr:from>
    <xdr:ext cx="469744" cy="259045"/>
    <xdr:sp macro="" textlink="">
      <xdr:nvSpPr>
        <xdr:cNvPr id="823" name="n_3aveValue【消防施設】&#10;一人当たり面積">
          <a:extLst>
            <a:ext uri="{FF2B5EF4-FFF2-40B4-BE49-F238E27FC236}">
              <a16:creationId xmlns:a16="http://schemas.microsoft.com/office/drawing/2014/main" id="{4BF6973F-D474-4CC4-B980-7CC3DBCB047F}"/>
            </a:ext>
          </a:extLst>
        </xdr:cNvPr>
        <xdr:cNvSpPr txBox="1"/>
      </xdr:nvSpPr>
      <xdr:spPr>
        <a:xfrm>
          <a:off x="19310427"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115570</xdr:rowOff>
    </xdr:from>
    <xdr:to>
      <xdr:col>98</xdr:col>
      <xdr:colOff>38100</xdr:colOff>
      <xdr:row>86</xdr:row>
      <xdr:rowOff>45720</xdr:rowOff>
    </xdr:to>
    <xdr:sp macro="" textlink="">
      <xdr:nvSpPr>
        <xdr:cNvPr id="824" name="フローチャート: 判断 823">
          <a:extLst>
            <a:ext uri="{FF2B5EF4-FFF2-40B4-BE49-F238E27FC236}">
              <a16:creationId xmlns:a16="http://schemas.microsoft.com/office/drawing/2014/main" id="{9B929FBB-8803-4E9E-9159-54DD71CEE83E}"/>
            </a:ext>
          </a:extLst>
        </xdr:cNvPr>
        <xdr:cNvSpPr/>
      </xdr:nvSpPr>
      <xdr:spPr>
        <a:xfrm>
          <a:off x="18605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86</xdr:row>
      <xdr:rowOff>36847</xdr:rowOff>
    </xdr:from>
    <xdr:ext cx="469744" cy="259045"/>
    <xdr:sp macro="" textlink="">
      <xdr:nvSpPr>
        <xdr:cNvPr id="825" name="n_4aveValue【消防施設】&#10;一人当たり面積">
          <a:extLst>
            <a:ext uri="{FF2B5EF4-FFF2-40B4-BE49-F238E27FC236}">
              <a16:creationId xmlns:a16="http://schemas.microsoft.com/office/drawing/2014/main" id="{A2B50D73-059B-41FE-98E1-383057E6F506}"/>
            </a:ext>
          </a:extLst>
        </xdr:cNvPr>
        <xdr:cNvSpPr txBox="1"/>
      </xdr:nvSpPr>
      <xdr:spPr>
        <a:xfrm>
          <a:off x="184214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3A253ED4-6E03-456B-9D06-2192FC5C868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CE55697F-0DF1-44CC-A3F4-B5101258A24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E4AEB740-CDFB-4B9A-8B77-E7795A0B3DC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3EC86498-5F0D-4A93-8E3D-8E7E97D9AEB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A21D17CB-8995-4E75-A1DC-766002F426D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152400</xdr:rowOff>
    </xdr:from>
    <xdr:to>
      <xdr:col>116</xdr:col>
      <xdr:colOff>114300</xdr:colOff>
      <xdr:row>85</xdr:row>
      <xdr:rowOff>82550</xdr:rowOff>
    </xdr:to>
    <xdr:sp macro="" textlink="">
      <xdr:nvSpPr>
        <xdr:cNvPr id="831" name="楕円 830">
          <a:extLst>
            <a:ext uri="{FF2B5EF4-FFF2-40B4-BE49-F238E27FC236}">
              <a16:creationId xmlns:a16="http://schemas.microsoft.com/office/drawing/2014/main" id="{D7786F6D-63D0-4F05-B695-83FDBB782C5F}"/>
            </a:ext>
          </a:extLst>
        </xdr:cNvPr>
        <xdr:cNvSpPr/>
      </xdr:nvSpPr>
      <xdr:spPr>
        <a:xfrm>
          <a:off x="22110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832" name="【消防施設】&#10;一人当たり面積該当値テキスト">
          <a:extLst>
            <a:ext uri="{FF2B5EF4-FFF2-40B4-BE49-F238E27FC236}">
              <a16:creationId xmlns:a16="http://schemas.microsoft.com/office/drawing/2014/main" id="{4020C13E-C934-4B7A-942B-BBE8394B2043}"/>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160020</xdr:rowOff>
    </xdr:from>
    <xdr:to>
      <xdr:col>112</xdr:col>
      <xdr:colOff>38100</xdr:colOff>
      <xdr:row>85</xdr:row>
      <xdr:rowOff>90170</xdr:rowOff>
    </xdr:to>
    <xdr:sp macro="" textlink="">
      <xdr:nvSpPr>
        <xdr:cNvPr id="833" name="楕円 832">
          <a:extLst>
            <a:ext uri="{FF2B5EF4-FFF2-40B4-BE49-F238E27FC236}">
              <a16:creationId xmlns:a16="http://schemas.microsoft.com/office/drawing/2014/main" id="{04E52605-9557-47E1-B8CE-0744F4E53D2B}"/>
            </a:ext>
          </a:extLst>
        </xdr:cNvPr>
        <xdr:cNvSpPr/>
      </xdr:nvSpPr>
      <xdr:spPr>
        <a:xfrm>
          <a:off x="21272500" y="145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31750</xdr:rowOff>
    </xdr:from>
    <xdr:to>
      <xdr:col>116</xdr:col>
      <xdr:colOff>63500</xdr:colOff>
      <xdr:row>85</xdr:row>
      <xdr:rowOff>39370</xdr:rowOff>
    </xdr:to>
    <xdr:cxnSp macro="">
      <xdr:nvCxnSpPr>
        <xdr:cNvPr id="834" name="直線コネクタ 833">
          <a:extLst>
            <a:ext uri="{FF2B5EF4-FFF2-40B4-BE49-F238E27FC236}">
              <a16:creationId xmlns:a16="http://schemas.microsoft.com/office/drawing/2014/main" id="{F3B52799-4C98-49E4-836F-0A7001C896E4}"/>
            </a:ext>
          </a:extLst>
        </xdr:cNvPr>
        <xdr:cNvCxnSpPr/>
      </xdr:nvCxnSpPr>
      <xdr:spPr>
        <a:xfrm flipV="1">
          <a:off x="21323300" y="14605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163830</xdr:rowOff>
    </xdr:from>
    <xdr:to>
      <xdr:col>107</xdr:col>
      <xdr:colOff>101600</xdr:colOff>
      <xdr:row>85</xdr:row>
      <xdr:rowOff>93980</xdr:rowOff>
    </xdr:to>
    <xdr:sp macro="" textlink="">
      <xdr:nvSpPr>
        <xdr:cNvPr id="835" name="楕円 834">
          <a:extLst>
            <a:ext uri="{FF2B5EF4-FFF2-40B4-BE49-F238E27FC236}">
              <a16:creationId xmlns:a16="http://schemas.microsoft.com/office/drawing/2014/main" id="{910E3D5C-F03B-4E33-89E6-5E629A92216B}"/>
            </a:ext>
          </a:extLst>
        </xdr:cNvPr>
        <xdr:cNvSpPr/>
      </xdr:nvSpPr>
      <xdr:spPr>
        <a:xfrm>
          <a:off x="203835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39370</xdr:rowOff>
    </xdr:from>
    <xdr:to>
      <xdr:col>111</xdr:col>
      <xdr:colOff>177800</xdr:colOff>
      <xdr:row>85</xdr:row>
      <xdr:rowOff>43180</xdr:rowOff>
    </xdr:to>
    <xdr:cxnSp macro="">
      <xdr:nvCxnSpPr>
        <xdr:cNvPr id="836" name="直線コネクタ 835">
          <a:extLst>
            <a:ext uri="{FF2B5EF4-FFF2-40B4-BE49-F238E27FC236}">
              <a16:creationId xmlns:a16="http://schemas.microsoft.com/office/drawing/2014/main" id="{23EF02F6-20AD-4459-971F-5BA852154793}"/>
            </a:ext>
          </a:extLst>
        </xdr:cNvPr>
        <xdr:cNvCxnSpPr/>
      </xdr:nvCxnSpPr>
      <xdr:spPr>
        <a:xfrm flipV="1">
          <a:off x="20434300" y="14612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0</xdr:rowOff>
    </xdr:from>
    <xdr:to>
      <xdr:col>102</xdr:col>
      <xdr:colOff>165100</xdr:colOff>
      <xdr:row>85</xdr:row>
      <xdr:rowOff>101600</xdr:rowOff>
    </xdr:to>
    <xdr:sp macro="" textlink="">
      <xdr:nvSpPr>
        <xdr:cNvPr id="837" name="楕円 836">
          <a:extLst>
            <a:ext uri="{FF2B5EF4-FFF2-40B4-BE49-F238E27FC236}">
              <a16:creationId xmlns:a16="http://schemas.microsoft.com/office/drawing/2014/main" id="{E1B30128-07B4-4130-9AD3-CE445D7744EA}"/>
            </a:ext>
          </a:extLst>
        </xdr:cNvPr>
        <xdr:cNvSpPr/>
      </xdr:nvSpPr>
      <xdr:spPr>
        <a:xfrm>
          <a:off x="19494500" y="145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43180</xdr:rowOff>
    </xdr:from>
    <xdr:to>
      <xdr:col>107</xdr:col>
      <xdr:colOff>50800</xdr:colOff>
      <xdr:row>85</xdr:row>
      <xdr:rowOff>50800</xdr:rowOff>
    </xdr:to>
    <xdr:cxnSp macro="">
      <xdr:nvCxnSpPr>
        <xdr:cNvPr id="838" name="直線コネクタ 837">
          <a:extLst>
            <a:ext uri="{FF2B5EF4-FFF2-40B4-BE49-F238E27FC236}">
              <a16:creationId xmlns:a16="http://schemas.microsoft.com/office/drawing/2014/main" id="{92977366-C1C6-47AD-87A7-876890EABDCB}"/>
            </a:ext>
          </a:extLst>
        </xdr:cNvPr>
        <xdr:cNvCxnSpPr/>
      </xdr:nvCxnSpPr>
      <xdr:spPr>
        <a:xfrm flipV="1">
          <a:off x="19545300" y="14616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3811</xdr:rowOff>
    </xdr:from>
    <xdr:to>
      <xdr:col>98</xdr:col>
      <xdr:colOff>38100</xdr:colOff>
      <xdr:row>85</xdr:row>
      <xdr:rowOff>105411</xdr:rowOff>
    </xdr:to>
    <xdr:sp macro="" textlink="">
      <xdr:nvSpPr>
        <xdr:cNvPr id="839" name="楕円 838">
          <a:extLst>
            <a:ext uri="{FF2B5EF4-FFF2-40B4-BE49-F238E27FC236}">
              <a16:creationId xmlns:a16="http://schemas.microsoft.com/office/drawing/2014/main" id="{713A31FB-4B85-4E6E-83D5-2B4D749121AB}"/>
            </a:ext>
          </a:extLst>
        </xdr:cNvPr>
        <xdr:cNvSpPr/>
      </xdr:nvSpPr>
      <xdr:spPr>
        <a:xfrm>
          <a:off x="18605500" y="145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50800</xdr:rowOff>
    </xdr:from>
    <xdr:to>
      <xdr:col>102</xdr:col>
      <xdr:colOff>114300</xdr:colOff>
      <xdr:row>85</xdr:row>
      <xdr:rowOff>54611</xdr:rowOff>
    </xdr:to>
    <xdr:cxnSp macro="">
      <xdr:nvCxnSpPr>
        <xdr:cNvPr id="840" name="直線コネクタ 839">
          <a:extLst>
            <a:ext uri="{FF2B5EF4-FFF2-40B4-BE49-F238E27FC236}">
              <a16:creationId xmlns:a16="http://schemas.microsoft.com/office/drawing/2014/main" id="{146F32EE-9060-4D48-BAB7-0978023EB33A}"/>
            </a:ext>
          </a:extLst>
        </xdr:cNvPr>
        <xdr:cNvCxnSpPr/>
      </xdr:nvCxnSpPr>
      <xdr:spPr>
        <a:xfrm flipV="1">
          <a:off x="18656300" y="14624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106697</xdr:rowOff>
    </xdr:from>
    <xdr:ext cx="469744" cy="259045"/>
    <xdr:sp macro="" textlink="">
      <xdr:nvSpPr>
        <xdr:cNvPr id="841" name="n_1mainValue【消防施設】&#10;一人当たり面積">
          <a:extLst>
            <a:ext uri="{FF2B5EF4-FFF2-40B4-BE49-F238E27FC236}">
              <a16:creationId xmlns:a16="http://schemas.microsoft.com/office/drawing/2014/main" id="{71BFA4BB-2D6E-479C-BA4C-E89BA0C4B873}"/>
            </a:ext>
          </a:extLst>
        </xdr:cNvPr>
        <xdr:cNvSpPr txBox="1"/>
      </xdr:nvSpPr>
      <xdr:spPr>
        <a:xfrm>
          <a:off x="21075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110507</xdr:rowOff>
    </xdr:from>
    <xdr:ext cx="469744" cy="259045"/>
    <xdr:sp macro="" textlink="">
      <xdr:nvSpPr>
        <xdr:cNvPr id="842" name="n_2mainValue【消防施設】&#10;一人当たり面積">
          <a:extLst>
            <a:ext uri="{FF2B5EF4-FFF2-40B4-BE49-F238E27FC236}">
              <a16:creationId xmlns:a16="http://schemas.microsoft.com/office/drawing/2014/main" id="{6A967694-5583-4CD2-8367-49230E9BDCC1}"/>
            </a:ext>
          </a:extLst>
        </xdr:cNvPr>
        <xdr:cNvSpPr txBox="1"/>
      </xdr:nvSpPr>
      <xdr:spPr>
        <a:xfrm>
          <a:off x="201994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843" name="n_3mainValue【消防施設】&#10;一人当たり面積">
          <a:extLst>
            <a:ext uri="{FF2B5EF4-FFF2-40B4-BE49-F238E27FC236}">
              <a16:creationId xmlns:a16="http://schemas.microsoft.com/office/drawing/2014/main" id="{2EF6200E-9CFD-40FB-BFCB-491C8D06AD1A}"/>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844" name="n_4mainValue【消防施設】&#10;一人当たり面積">
          <a:extLst>
            <a:ext uri="{FF2B5EF4-FFF2-40B4-BE49-F238E27FC236}">
              <a16:creationId xmlns:a16="http://schemas.microsoft.com/office/drawing/2014/main" id="{88746BBD-EEE3-43F8-915E-D20B963EDD71}"/>
            </a:ext>
          </a:extLst>
        </xdr:cNvPr>
        <xdr:cNvSpPr txBox="1"/>
      </xdr:nvSpPr>
      <xdr:spPr>
        <a:xfrm>
          <a:off x="18421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6277E781-7FE3-4F87-AED4-DFBFBE8A6E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E6E638E0-07B5-4BB9-AB0B-67321E12EC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0F64A0C5-6F0B-4D90-BC70-C2094CBAD31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36677F7E-B879-4F1C-A7AD-5DBF79D860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55CA6966-2A94-4379-88B4-EED1A688C34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8A7A28B0-24E4-4BAD-82D0-086B2BD0361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4961C7EF-825A-4911-BC4A-1A0B1C74B9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5D6D2983-2873-43AF-9C6C-697F4FBDD91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6BBA99D8-4AA2-4ADC-8689-6B7AC0768B5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E03C8D4E-B43D-4385-A66D-7C415376005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711B45B4-366B-4836-ABB3-98C721D7FEE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6A6E6793-30FE-4777-8D63-EC0FFE73860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D8C7B4D8-78F7-42D1-B4EF-7770B7C6A64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50B88EBA-0C70-4480-A76C-034296BF6CD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BD540333-D6E0-4A66-B7CF-D0F414966F5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78B4D9E7-9685-48E6-9FBB-B22DE29AF6D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564F24D0-EF35-4CD0-BB97-6E01ED8DE6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DC56CD65-C176-44DF-A731-9C4B7DA3FCE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E400ECBE-1AAB-4A78-9986-C95A550B6F3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C5F9C34A-6F08-4D5F-8970-1E4B029A8DE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EC1ADCF5-8333-4229-8906-25618D1FAAB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0D08B501-CC9A-44B2-8C7C-BEC544D9BF8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81F904DF-6AB6-4C58-90B2-D74EBA406FA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352251D0-0F80-4600-9EC9-562E80FCB5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CCBFCFE1-BD86-4E2C-991F-0B0AB04CC5C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870" name="直線コネクタ 869">
          <a:extLst>
            <a:ext uri="{FF2B5EF4-FFF2-40B4-BE49-F238E27FC236}">
              <a16:creationId xmlns:a16="http://schemas.microsoft.com/office/drawing/2014/main" id="{236CACEF-5C20-4A89-9E12-07E6D6CB774F}"/>
            </a:ext>
          </a:extLst>
        </xdr:cNvPr>
        <xdr:cNvCxnSpPr/>
      </xdr:nvCxnSpPr>
      <xdr:spPr>
        <a:xfrm flipV="1">
          <a:off x="16318864" y="1719180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871" name="【庁舎】&#10;有形固定資産減価償却率最小値テキスト">
          <a:extLst>
            <a:ext uri="{FF2B5EF4-FFF2-40B4-BE49-F238E27FC236}">
              <a16:creationId xmlns:a16="http://schemas.microsoft.com/office/drawing/2014/main" id="{D874B959-E2C2-45EF-97FF-24705A4C3FB9}"/>
            </a:ext>
          </a:extLst>
        </xdr:cNvPr>
        <xdr:cNvSpPr txBox="1"/>
      </xdr:nvSpPr>
      <xdr:spPr>
        <a:xfrm>
          <a:off x="16357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872" name="直線コネクタ 871">
          <a:extLst>
            <a:ext uri="{FF2B5EF4-FFF2-40B4-BE49-F238E27FC236}">
              <a16:creationId xmlns:a16="http://schemas.microsoft.com/office/drawing/2014/main" id="{05A1DAF8-B6D7-49CB-95AD-504E2E5CB011}"/>
            </a:ext>
          </a:extLst>
        </xdr:cNvPr>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873" name="【庁舎】&#10;有形固定資産減価償却率最大値テキスト">
          <a:extLst>
            <a:ext uri="{FF2B5EF4-FFF2-40B4-BE49-F238E27FC236}">
              <a16:creationId xmlns:a16="http://schemas.microsoft.com/office/drawing/2014/main" id="{F00C8073-6484-42FE-B251-9F6345EA7C11}"/>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874" name="直線コネクタ 873">
          <a:extLst>
            <a:ext uri="{FF2B5EF4-FFF2-40B4-BE49-F238E27FC236}">
              <a16:creationId xmlns:a16="http://schemas.microsoft.com/office/drawing/2014/main" id="{059D5653-C83E-4C0D-B106-A1914CBF9E8B}"/>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75" name="【庁舎】&#10;有形固定資産減価償却率平均値テキスト">
          <a:extLst>
            <a:ext uri="{FF2B5EF4-FFF2-40B4-BE49-F238E27FC236}">
              <a16:creationId xmlns:a16="http://schemas.microsoft.com/office/drawing/2014/main" id="{D26FC7FE-9E65-4C86-8F22-F1EADCF3531A}"/>
            </a:ext>
          </a:extLst>
        </xdr:cNvPr>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76" name="フローチャート: 判断 875">
          <a:extLst>
            <a:ext uri="{FF2B5EF4-FFF2-40B4-BE49-F238E27FC236}">
              <a16:creationId xmlns:a16="http://schemas.microsoft.com/office/drawing/2014/main" id="{8F0E1264-0FA4-4563-952C-08799436F2B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877" name="フローチャート: 判断 876">
          <a:extLst>
            <a:ext uri="{FF2B5EF4-FFF2-40B4-BE49-F238E27FC236}">
              <a16:creationId xmlns:a16="http://schemas.microsoft.com/office/drawing/2014/main" id="{AB60F25B-A6BA-4295-AD49-6318AD587199}"/>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150784</xdr:rowOff>
    </xdr:from>
    <xdr:ext cx="405111" cy="259045"/>
    <xdr:sp macro="" textlink="">
      <xdr:nvSpPr>
        <xdr:cNvPr id="878" name="n_1aveValue【庁舎】&#10;有形固定資産減価償却率">
          <a:extLst>
            <a:ext uri="{FF2B5EF4-FFF2-40B4-BE49-F238E27FC236}">
              <a16:creationId xmlns:a16="http://schemas.microsoft.com/office/drawing/2014/main" id="{24F8F282-5A94-4478-A2FB-AA708889BF29}"/>
            </a:ext>
          </a:extLst>
        </xdr:cNvPr>
        <xdr:cNvSpPr txBox="1"/>
      </xdr:nvSpPr>
      <xdr:spPr>
        <a:xfrm>
          <a:off x="15266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64588</xdr:rowOff>
    </xdr:from>
    <xdr:to>
      <xdr:col>76</xdr:col>
      <xdr:colOff>165100</xdr:colOff>
      <xdr:row>104</xdr:row>
      <xdr:rowOff>166188</xdr:rowOff>
    </xdr:to>
    <xdr:sp macro="" textlink="">
      <xdr:nvSpPr>
        <xdr:cNvPr id="879" name="フローチャート: 判断 878">
          <a:extLst>
            <a:ext uri="{FF2B5EF4-FFF2-40B4-BE49-F238E27FC236}">
              <a16:creationId xmlns:a16="http://schemas.microsoft.com/office/drawing/2014/main" id="{165D1555-569A-4550-B028-3CB0C9305ADA}"/>
            </a:ext>
          </a:extLst>
        </xdr:cNvPr>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157315</xdr:rowOff>
    </xdr:from>
    <xdr:ext cx="405111" cy="259045"/>
    <xdr:sp macro="" textlink="">
      <xdr:nvSpPr>
        <xdr:cNvPr id="880" name="n_2aveValue【庁舎】&#10;有形固定資産減価償却率">
          <a:extLst>
            <a:ext uri="{FF2B5EF4-FFF2-40B4-BE49-F238E27FC236}">
              <a16:creationId xmlns:a16="http://schemas.microsoft.com/office/drawing/2014/main" id="{6FC7F6A2-B7A0-422E-BB96-A31D2055CA50}"/>
            </a:ext>
          </a:extLst>
        </xdr:cNvPr>
        <xdr:cNvSpPr txBox="1"/>
      </xdr:nvSpPr>
      <xdr:spPr>
        <a:xfrm>
          <a:off x="14389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41729</xdr:rowOff>
    </xdr:from>
    <xdr:to>
      <xdr:col>72</xdr:col>
      <xdr:colOff>38100</xdr:colOff>
      <xdr:row>104</xdr:row>
      <xdr:rowOff>143329</xdr:rowOff>
    </xdr:to>
    <xdr:sp macro="" textlink="">
      <xdr:nvSpPr>
        <xdr:cNvPr id="881" name="フローチャート: 判断 880">
          <a:extLst>
            <a:ext uri="{FF2B5EF4-FFF2-40B4-BE49-F238E27FC236}">
              <a16:creationId xmlns:a16="http://schemas.microsoft.com/office/drawing/2014/main" id="{17C4CE0A-7456-425A-A1B0-A9559B7A0059}"/>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134456</xdr:rowOff>
    </xdr:from>
    <xdr:ext cx="405111" cy="259045"/>
    <xdr:sp macro="" textlink="">
      <xdr:nvSpPr>
        <xdr:cNvPr id="882" name="n_3aveValue【庁舎】&#10;有形固定資産減価償却率">
          <a:extLst>
            <a:ext uri="{FF2B5EF4-FFF2-40B4-BE49-F238E27FC236}">
              <a16:creationId xmlns:a16="http://schemas.microsoft.com/office/drawing/2014/main" id="{81CF7279-17B3-4D3B-8228-4E6E2407C3C9}"/>
            </a:ext>
          </a:extLst>
        </xdr:cNvPr>
        <xdr:cNvSpPr txBox="1"/>
      </xdr:nvSpPr>
      <xdr:spPr>
        <a:xfrm>
          <a:off x="13500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90714</xdr:rowOff>
    </xdr:from>
    <xdr:to>
      <xdr:col>67</xdr:col>
      <xdr:colOff>101600</xdr:colOff>
      <xdr:row>105</xdr:row>
      <xdr:rowOff>20864</xdr:rowOff>
    </xdr:to>
    <xdr:sp macro="" textlink="">
      <xdr:nvSpPr>
        <xdr:cNvPr id="883" name="フローチャート: 判断 882">
          <a:extLst>
            <a:ext uri="{FF2B5EF4-FFF2-40B4-BE49-F238E27FC236}">
              <a16:creationId xmlns:a16="http://schemas.microsoft.com/office/drawing/2014/main" id="{AFE361C4-F2CD-4EB2-9DE3-9DA4A4C1B138}"/>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11991</xdr:rowOff>
    </xdr:from>
    <xdr:ext cx="405111" cy="259045"/>
    <xdr:sp macro="" textlink="">
      <xdr:nvSpPr>
        <xdr:cNvPr id="884" name="n_4aveValue【庁舎】&#10;有形固定資産減価償却率">
          <a:extLst>
            <a:ext uri="{FF2B5EF4-FFF2-40B4-BE49-F238E27FC236}">
              <a16:creationId xmlns:a16="http://schemas.microsoft.com/office/drawing/2014/main" id="{C2BE0EBE-9C0A-4E69-9955-C7E791B6B47C}"/>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BD5250CD-E307-4E8B-B1EE-C2D115ECE0D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4FFAE147-7E7F-41CC-933A-C73F8D9CD72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BEF14497-2C4D-4AD1-988E-4904BB07A85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6C9C20A7-7170-449F-85D8-CE53C4F3AB7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A3CFA3E7-C622-4D56-B448-03708D8DFE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90" name="楕円 889">
          <a:extLst>
            <a:ext uri="{FF2B5EF4-FFF2-40B4-BE49-F238E27FC236}">
              <a16:creationId xmlns:a16="http://schemas.microsoft.com/office/drawing/2014/main" id="{455656CF-C276-480E-9BD6-24384F6AE9B3}"/>
            </a:ext>
          </a:extLst>
        </xdr:cNvPr>
        <xdr:cNvSpPr/>
      </xdr:nvSpPr>
      <xdr:spPr>
        <a:xfrm>
          <a:off x="16268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110326</xdr:rowOff>
    </xdr:from>
    <xdr:ext cx="405111" cy="259045"/>
    <xdr:sp macro="" textlink="">
      <xdr:nvSpPr>
        <xdr:cNvPr id="891" name="【庁舎】&#10;有形固定資産減価償却率該当値テキスト">
          <a:extLst>
            <a:ext uri="{FF2B5EF4-FFF2-40B4-BE49-F238E27FC236}">
              <a16:creationId xmlns:a16="http://schemas.microsoft.com/office/drawing/2014/main" id="{DACCFF58-79EB-44AB-8885-3B832D5495B4}"/>
            </a:ext>
          </a:extLst>
        </xdr:cNvPr>
        <xdr:cNvSpPr txBox="1"/>
      </xdr:nvSpPr>
      <xdr:spPr>
        <a:xfrm>
          <a:off x="16357600" y="1776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892" name="楕円 891">
          <a:extLst>
            <a:ext uri="{FF2B5EF4-FFF2-40B4-BE49-F238E27FC236}">
              <a16:creationId xmlns:a16="http://schemas.microsoft.com/office/drawing/2014/main" id="{A3579CE2-19E3-4F0B-A129-BCCC438BC5A5}"/>
            </a:ext>
          </a:extLst>
        </xdr:cNvPr>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138249</xdr:rowOff>
    </xdr:to>
    <xdr:cxnSp macro="">
      <xdr:nvCxnSpPr>
        <xdr:cNvPr id="893" name="直線コネクタ 892">
          <a:extLst>
            <a:ext uri="{FF2B5EF4-FFF2-40B4-BE49-F238E27FC236}">
              <a16:creationId xmlns:a16="http://schemas.microsoft.com/office/drawing/2014/main" id="{3FAE7CA8-6F8D-4EBB-BCE2-F740EDBFB222}"/>
            </a:ext>
          </a:extLst>
        </xdr:cNvPr>
        <xdr:cNvCxnSpPr/>
      </xdr:nvCxnSpPr>
      <xdr:spPr>
        <a:xfrm>
          <a:off x="15481300" y="17884139"/>
          <a:ext cx="8382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138068</xdr:rowOff>
    </xdr:from>
    <xdr:to>
      <xdr:col>76</xdr:col>
      <xdr:colOff>165100</xdr:colOff>
      <xdr:row>104</xdr:row>
      <xdr:rowOff>68218</xdr:rowOff>
    </xdr:to>
    <xdr:sp macro="" textlink="">
      <xdr:nvSpPr>
        <xdr:cNvPr id="894" name="楕円 893">
          <a:extLst>
            <a:ext uri="{FF2B5EF4-FFF2-40B4-BE49-F238E27FC236}">
              <a16:creationId xmlns:a16="http://schemas.microsoft.com/office/drawing/2014/main" id="{D1D891FC-9DDE-4683-AD17-95493018F644}"/>
            </a:ext>
          </a:extLst>
        </xdr:cNvPr>
        <xdr:cNvSpPr/>
      </xdr:nvSpPr>
      <xdr:spPr>
        <a:xfrm>
          <a:off x="14541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17418</xdr:rowOff>
    </xdr:from>
    <xdr:to>
      <xdr:col>81</xdr:col>
      <xdr:colOff>50800</xdr:colOff>
      <xdr:row>104</xdr:row>
      <xdr:rowOff>53339</xdr:rowOff>
    </xdr:to>
    <xdr:cxnSp macro="">
      <xdr:nvCxnSpPr>
        <xdr:cNvPr id="895" name="直線コネクタ 894">
          <a:extLst>
            <a:ext uri="{FF2B5EF4-FFF2-40B4-BE49-F238E27FC236}">
              <a16:creationId xmlns:a16="http://schemas.microsoft.com/office/drawing/2014/main" id="{CB28C8AA-E1DD-46B5-970A-1E0DF11ADB43}"/>
            </a:ext>
          </a:extLst>
        </xdr:cNvPr>
        <xdr:cNvCxnSpPr/>
      </xdr:nvCxnSpPr>
      <xdr:spPr>
        <a:xfrm>
          <a:off x="14592300" y="178482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95613</xdr:rowOff>
    </xdr:from>
    <xdr:to>
      <xdr:col>72</xdr:col>
      <xdr:colOff>38100</xdr:colOff>
      <xdr:row>104</xdr:row>
      <xdr:rowOff>25763</xdr:rowOff>
    </xdr:to>
    <xdr:sp macro="" textlink="">
      <xdr:nvSpPr>
        <xdr:cNvPr id="896" name="楕円 895">
          <a:extLst>
            <a:ext uri="{FF2B5EF4-FFF2-40B4-BE49-F238E27FC236}">
              <a16:creationId xmlns:a16="http://schemas.microsoft.com/office/drawing/2014/main" id="{DAB42CE6-5410-4380-B573-D982EB08BC8A}"/>
            </a:ext>
          </a:extLst>
        </xdr:cNvPr>
        <xdr:cNvSpPr/>
      </xdr:nvSpPr>
      <xdr:spPr>
        <a:xfrm>
          <a:off x="13652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146413</xdr:rowOff>
    </xdr:from>
    <xdr:to>
      <xdr:col>76</xdr:col>
      <xdr:colOff>114300</xdr:colOff>
      <xdr:row>104</xdr:row>
      <xdr:rowOff>17418</xdr:rowOff>
    </xdr:to>
    <xdr:cxnSp macro="">
      <xdr:nvCxnSpPr>
        <xdr:cNvPr id="897" name="直線コネクタ 896">
          <a:extLst>
            <a:ext uri="{FF2B5EF4-FFF2-40B4-BE49-F238E27FC236}">
              <a16:creationId xmlns:a16="http://schemas.microsoft.com/office/drawing/2014/main" id="{C7F73B91-CD90-47FE-BBEB-2F36026E5606}"/>
            </a:ext>
          </a:extLst>
        </xdr:cNvPr>
        <xdr:cNvCxnSpPr/>
      </xdr:nvCxnSpPr>
      <xdr:spPr>
        <a:xfrm>
          <a:off x="13703300" y="1780576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72752</xdr:rowOff>
    </xdr:from>
    <xdr:to>
      <xdr:col>67</xdr:col>
      <xdr:colOff>101600</xdr:colOff>
      <xdr:row>104</xdr:row>
      <xdr:rowOff>2902</xdr:rowOff>
    </xdr:to>
    <xdr:sp macro="" textlink="">
      <xdr:nvSpPr>
        <xdr:cNvPr id="898" name="楕円 897">
          <a:extLst>
            <a:ext uri="{FF2B5EF4-FFF2-40B4-BE49-F238E27FC236}">
              <a16:creationId xmlns:a16="http://schemas.microsoft.com/office/drawing/2014/main" id="{F197F8DB-D272-4A10-A681-6115368DEC0E}"/>
            </a:ext>
          </a:extLst>
        </xdr:cNvPr>
        <xdr:cNvSpPr/>
      </xdr:nvSpPr>
      <xdr:spPr>
        <a:xfrm>
          <a:off x="12763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123552</xdr:rowOff>
    </xdr:from>
    <xdr:to>
      <xdr:col>71</xdr:col>
      <xdr:colOff>177800</xdr:colOff>
      <xdr:row>103</xdr:row>
      <xdr:rowOff>146413</xdr:rowOff>
    </xdr:to>
    <xdr:cxnSp macro="">
      <xdr:nvCxnSpPr>
        <xdr:cNvPr id="899" name="直線コネクタ 898">
          <a:extLst>
            <a:ext uri="{FF2B5EF4-FFF2-40B4-BE49-F238E27FC236}">
              <a16:creationId xmlns:a16="http://schemas.microsoft.com/office/drawing/2014/main" id="{06FB1318-1C86-476B-B5EA-D08D892344C1}"/>
            </a:ext>
          </a:extLst>
        </xdr:cNvPr>
        <xdr:cNvCxnSpPr/>
      </xdr:nvCxnSpPr>
      <xdr:spPr>
        <a:xfrm>
          <a:off x="12814300" y="177829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900" name="n_1mainValue【庁舎】&#10;有形固定資産減価償却率">
          <a:extLst>
            <a:ext uri="{FF2B5EF4-FFF2-40B4-BE49-F238E27FC236}">
              <a16:creationId xmlns:a16="http://schemas.microsoft.com/office/drawing/2014/main" id="{029A6BA8-8651-46BE-A9FB-876862B6766A}"/>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84745</xdr:rowOff>
    </xdr:from>
    <xdr:ext cx="405111" cy="259045"/>
    <xdr:sp macro="" textlink="">
      <xdr:nvSpPr>
        <xdr:cNvPr id="901" name="n_2mainValue【庁舎】&#10;有形固定資産減価償却率">
          <a:extLst>
            <a:ext uri="{FF2B5EF4-FFF2-40B4-BE49-F238E27FC236}">
              <a16:creationId xmlns:a16="http://schemas.microsoft.com/office/drawing/2014/main" id="{C19BD704-0A0E-42A2-B615-F0A6EB791F2B}"/>
            </a:ext>
          </a:extLst>
        </xdr:cNvPr>
        <xdr:cNvSpPr txBox="1"/>
      </xdr:nvSpPr>
      <xdr:spPr>
        <a:xfrm>
          <a:off x="14389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42290</xdr:rowOff>
    </xdr:from>
    <xdr:ext cx="405111" cy="259045"/>
    <xdr:sp macro="" textlink="">
      <xdr:nvSpPr>
        <xdr:cNvPr id="902" name="n_3mainValue【庁舎】&#10;有形固定資産減価償却率">
          <a:extLst>
            <a:ext uri="{FF2B5EF4-FFF2-40B4-BE49-F238E27FC236}">
              <a16:creationId xmlns:a16="http://schemas.microsoft.com/office/drawing/2014/main" id="{9C040DDF-DDC0-4B46-BE6D-0B58A1B99D45}"/>
            </a:ext>
          </a:extLst>
        </xdr:cNvPr>
        <xdr:cNvSpPr txBox="1"/>
      </xdr:nvSpPr>
      <xdr:spPr>
        <a:xfrm>
          <a:off x="13500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19429</xdr:rowOff>
    </xdr:from>
    <xdr:ext cx="405111" cy="259045"/>
    <xdr:sp macro="" textlink="">
      <xdr:nvSpPr>
        <xdr:cNvPr id="903" name="n_4mainValue【庁舎】&#10;有形固定資産減価償却率">
          <a:extLst>
            <a:ext uri="{FF2B5EF4-FFF2-40B4-BE49-F238E27FC236}">
              <a16:creationId xmlns:a16="http://schemas.microsoft.com/office/drawing/2014/main" id="{F9D2217D-850E-4290-BC4E-50809D6298AC}"/>
            </a:ext>
          </a:extLst>
        </xdr:cNvPr>
        <xdr:cNvSpPr txBox="1"/>
      </xdr:nvSpPr>
      <xdr:spPr>
        <a:xfrm>
          <a:off x="12611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74C5764E-96E6-4B96-BC90-B9C4731DBB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9327FF28-BE4D-4886-9A0B-37A4CF2D7F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1D8440E1-0EC7-44DC-A856-BCC7D28335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65E6DE49-5759-4E8B-A65E-99FF52E97AA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6A428FD2-73D1-4BDF-BE09-20630A054B6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64B519B9-87DA-40A2-91BC-93AFB4533D8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5A6CAA6A-6D26-4859-988E-5338E2B471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A11D362B-EDA1-45C9-A152-6AD77AC47D1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D95D3F13-7D24-4841-A983-F9C0FA707C5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09D3986C-5890-46FA-976A-17074907E8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4" name="テキスト ボックス 913">
          <a:extLst>
            <a:ext uri="{FF2B5EF4-FFF2-40B4-BE49-F238E27FC236}">
              <a16:creationId xmlns:a16="http://schemas.microsoft.com/office/drawing/2014/main" id="{02BA2F7C-B909-4064-BE5A-F8EC50BCDD7B}"/>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5" name="直線コネクタ 914">
          <a:extLst>
            <a:ext uri="{FF2B5EF4-FFF2-40B4-BE49-F238E27FC236}">
              <a16:creationId xmlns:a16="http://schemas.microsoft.com/office/drawing/2014/main" id="{0265DC8B-0BEF-49F5-A628-7D0C73D7819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6" name="テキスト ボックス 915">
          <a:extLst>
            <a:ext uri="{FF2B5EF4-FFF2-40B4-BE49-F238E27FC236}">
              <a16:creationId xmlns:a16="http://schemas.microsoft.com/office/drawing/2014/main" id="{A405BFB0-F4CB-4523-B864-58B50FBC09F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7" name="直線コネクタ 916">
          <a:extLst>
            <a:ext uri="{FF2B5EF4-FFF2-40B4-BE49-F238E27FC236}">
              <a16:creationId xmlns:a16="http://schemas.microsoft.com/office/drawing/2014/main" id="{4D047A16-2BB5-432E-BD32-C6162E5FFEB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8" name="テキスト ボックス 917">
          <a:extLst>
            <a:ext uri="{FF2B5EF4-FFF2-40B4-BE49-F238E27FC236}">
              <a16:creationId xmlns:a16="http://schemas.microsoft.com/office/drawing/2014/main" id="{D21176FC-97E9-4A71-A60B-C79B8672D1F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9" name="直線コネクタ 918">
          <a:extLst>
            <a:ext uri="{FF2B5EF4-FFF2-40B4-BE49-F238E27FC236}">
              <a16:creationId xmlns:a16="http://schemas.microsoft.com/office/drawing/2014/main" id="{37939103-F6E7-4F7F-9DE9-83882C9C74D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0" name="テキスト ボックス 919">
          <a:extLst>
            <a:ext uri="{FF2B5EF4-FFF2-40B4-BE49-F238E27FC236}">
              <a16:creationId xmlns:a16="http://schemas.microsoft.com/office/drawing/2014/main" id="{28A3FADD-96CA-49FA-BD08-5439696D516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1" name="直線コネクタ 920">
          <a:extLst>
            <a:ext uri="{FF2B5EF4-FFF2-40B4-BE49-F238E27FC236}">
              <a16:creationId xmlns:a16="http://schemas.microsoft.com/office/drawing/2014/main" id="{3FDD923D-58F5-4C2C-A686-E955AF114F7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2" name="テキスト ボックス 921">
          <a:extLst>
            <a:ext uri="{FF2B5EF4-FFF2-40B4-BE49-F238E27FC236}">
              <a16:creationId xmlns:a16="http://schemas.microsoft.com/office/drawing/2014/main" id="{399AFFFF-8DB9-4516-83EA-07F2C49921E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63C29445-9212-4309-B784-4A3684AF97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D17C3DA0-FC49-428F-9A85-D3C9E67DA5E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BF13C6C9-A1E7-443C-96CD-A871DA1EC1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926" name="直線コネクタ 925">
          <a:extLst>
            <a:ext uri="{FF2B5EF4-FFF2-40B4-BE49-F238E27FC236}">
              <a16:creationId xmlns:a16="http://schemas.microsoft.com/office/drawing/2014/main" id="{0B9E00A6-1E9A-45F5-8D38-E440B5D31203}"/>
            </a:ext>
          </a:extLst>
        </xdr:cNvPr>
        <xdr:cNvCxnSpPr/>
      </xdr:nvCxnSpPr>
      <xdr:spPr>
        <a:xfrm flipV="1">
          <a:off x="22160864" y="17228058"/>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927" name="【庁舎】&#10;一人当たり面積最小値テキスト">
          <a:extLst>
            <a:ext uri="{FF2B5EF4-FFF2-40B4-BE49-F238E27FC236}">
              <a16:creationId xmlns:a16="http://schemas.microsoft.com/office/drawing/2014/main" id="{C0DCE50D-5DFA-4EA6-826A-C5D82AC8E209}"/>
            </a:ext>
          </a:extLst>
        </xdr:cNvPr>
        <xdr:cNvSpPr txBox="1"/>
      </xdr:nvSpPr>
      <xdr:spPr>
        <a:xfrm>
          <a:off x="22199600" y="186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928" name="直線コネクタ 927">
          <a:extLst>
            <a:ext uri="{FF2B5EF4-FFF2-40B4-BE49-F238E27FC236}">
              <a16:creationId xmlns:a16="http://schemas.microsoft.com/office/drawing/2014/main" id="{A79C915B-1D83-417D-B21D-EDBC88649626}"/>
            </a:ext>
          </a:extLst>
        </xdr:cNvPr>
        <xdr:cNvCxnSpPr/>
      </xdr:nvCxnSpPr>
      <xdr:spPr>
        <a:xfrm>
          <a:off x="22072600" y="1867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929" name="【庁舎】&#10;一人当たり面積最大値テキスト">
          <a:extLst>
            <a:ext uri="{FF2B5EF4-FFF2-40B4-BE49-F238E27FC236}">
              <a16:creationId xmlns:a16="http://schemas.microsoft.com/office/drawing/2014/main" id="{4DF724F8-A163-4E2A-B8AF-51688001EBDC}"/>
            </a:ext>
          </a:extLst>
        </xdr:cNvPr>
        <xdr:cNvSpPr txBox="1"/>
      </xdr:nvSpPr>
      <xdr:spPr>
        <a:xfrm>
          <a:off x="22199600" y="170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930" name="直線コネクタ 929">
          <a:extLst>
            <a:ext uri="{FF2B5EF4-FFF2-40B4-BE49-F238E27FC236}">
              <a16:creationId xmlns:a16="http://schemas.microsoft.com/office/drawing/2014/main" id="{048807E4-FD70-4AFB-885F-6D17FA102F23}"/>
            </a:ext>
          </a:extLst>
        </xdr:cNvPr>
        <xdr:cNvCxnSpPr/>
      </xdr:nvCxnSpPr>
      <xdr:spPr>
        <a:xfrm>
          <a:off x="22072600" y="1722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40403</xdr:rowOff>
    </xdr:from>
    <xdr:ext cx="469744" cy="259045"/>
    <xdr:sp macro="" textlink="">
      <xdr:nvSpPr>
        <xdr:cNvPr id="931" name="【庁舎】&#10;一人当たり面積平均値テキスト">
          <a:extLst>
            <a:ext uri="{FF2B5EF4-FFF2-40B4-BE49-F238E27FC236}">
              <a16:creationId xmlns:a16="http://schemas.microsoft.com/office/drawing/2014/main" id="{C9A43438-E3E5-44C6-B25E-4AC4B339BA93}"/>
            </a:ext>
          </a:extLst>
        </xdr:cNvPr>
        <xdr:cNvSpPr txBox="1"/>
      </xdr:nvSpPr>
      <xdr:spPr>
        <a:xfrm>
          <a:off x="22199600" y="18042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932" name="フローチャート: 判断 931">
          <a:extLst>
            <a:ext uri="{FF2B5EF4-FFF2-40B4-BE49-F238E27FC236}">
              <a16:creationId xmlns:a16="http://schemas.microsoft.com/office/drawing/2014/main" id="{194149ED-2EE7-4492-87DC-3E7259B7BF13}"/>
            </a:ext>
          </a:extLst>
        </xdr:cNvPr>
        <xdr:cNvSpPr/>
      </xdr:nvSpPr>
      <xdr:spPr>
        <a:xfrm>
          <a:off x="221107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933" name="フローチャート: 判断 932">
          <a:extLst>
            <a:ext uri="{FF2B5EF4-FFF2-40B4-BE49-F238E27FC236}">
              <a16:creationId xmlns:a16="http://schemas.microsoft.com/office/drawing/2014/main" id="{AEF028D9-DC01-4D6D-BADD-901F360F82EC}"/>
            </a:ext>
          </a:extLst>
        </xdr:cNvPr>
        <xdr:cNvSpPr/>
      </xdr:nvSpPr>
      <xdr:spPr>
        <a:xfrm>
          <a:off x="21272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12971</xdr:rowOff>
    </xdr:from>
    <xdr:ext cx="469744" cy="259045"/>
    <xdr:sp macro="" textlink="">
      <xdr:nvSpPr>
        <xdr:cNvPr id="934" name="n_1aveValue【庁舎】&#10;一人当たり面積">
          <a:extLst>
            <a:ext uri="{FF2B5EF4-FFF2-40B4-BE49-F238E27FC236}">
              <a16:creationId xmlns:a16="http://schemas.microsoft.com/office/drawing/2014/main" id="{DE033967-E9FD-413B-ABE0-FB6A10F8FDEA}"/>
            </a:ext>
          </a:extLst>
        </xdr:cNvPr>
        <xdr:cNvSpPr txBox="1"/>
      </xdr:nvSpPr>
      <xdr:spPr>
        <a:xfrm>
          <a:off x="210757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112268</xdr:rowOff>
    </xdr:from>
    <xdr:to>
      <xdr:col>107</xdr:col>
      <xdr:colOff>101600</xdr:colOff>
      <xdr:row>106</xdr:row>
      <xdr:rowOff>42418</xdr:rowOff>
    </xdr:to>
    <xdr:sp macro="" textlink="">
      <xdr:nvSpPr>
        <xdr:cNvPr id="935" name="フローチャート: 判断 934">
          <a:extLst>
            <a:ext uri="{FF2B5EF4-FFF2-40B4-BE49-F238E27FC236}">
              <a16:creationId xmlns:a16="http://schemas.microsoft.com/office/drawing/2014/main" id="{6CDB6863-73CF-4615-BF53-A68C1E77FED3}"/>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33545</xdr:rowOff>
    </xdr:from>
    <xdr:ext cx="469744" cy="259045"/>
    <xdr:sp macro="" textlink="">
      <xdr:nvSpPr>
        <xdr:cNvPr id="936" name="n_2aveValue【庁舎】&#10;一人当たり面積">
          <a:extLst>
            <a:ext uri="{FF2B5EF4-FFF2-40B4-BE49-F238E27FC236}">
              <a16:creationId xmlns:a16="http://schemas.microsoft.com/office/drawing/2014/main" id="{859B0287-0A50-4716-8C4F-8FD2A3F1F07C}"/>
            </a:ext>
          </a:extLst>
        </xdr:cNvPr>
        <xdr:cNvSpPr txBox="1"/>
      </xdr:nvSpPr>
      <xdr:spPr>
        <a:xfrm>
          <a:off x="20199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160274</xdr:rowOff>
    </xdr:from>
    <xdr:to>
      <xdr:col>102</xdr:col>
      <xdr:colOff>165100</xdr:colOff>
      <xdr:row>106</xdr:row>
      <xdr:rowOff>90424</xdr:rowOff>
    </xdr:to>
    <xdr:sp macro="" textlink="">
      <xdr:nvSpPr>
        <xdr:cNvPr id="937" name="フローチャート: 判断 936">
          <a:extLst>
            <a:ext uri="{FF2B5EF4-FFF2-40B4-BE49-F238E27FC236}">
              <a16:creationId xmlns:a16="http://schemas.microsoft.com/office/drawing/2014/main" id="{D64469F5-209D-4864-8D4B-13F4DC22E60E}"/>
            </a:ext>
          </a:extLst>
        </xdr:cNvPr>
        <xdr:cNvSpPr/>
      </xdr:nvSpPr>
      <xdr:spPr>
        <a:xfrm>
          <a:off x="19494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81551</xdr:rowOff>
    </xdr:from>
    <xdr:ext cx="469744" cy="259045"/>
    <xdr:sp macro="" textlink="">
      <xdr:nvSpPr>
        <xdr:cNvPr id="938" name="n_3aveValue【庁舎】&#10;一人当たり面積">
          <a:extLst>
            <a:ext uri="{FF2B5EF4-FFF2-40B4-BE49-F238E27FC236}">
              <a16:creationId xmlns:a16="http://schemas.microsoft.com/office/drawing/2014/main" id="{31D873EC-04C0-4721-A96E-36EB67A9AB17}"/>
            </a:ext>
          </a:extLst>
        </xdr:cNvPr>
        <xdr:cNvSpPr txBox="1"/>
      </xdr:nvSpPr>
      <xdr:spPr>
        <a:xfrm>
          <a:off x="19310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39115</xdr:rowOff>
    </xdr:from>
    <xdr:to>
      <xdr:col>98</xdr:col>
      <xdr:colOff>38100</xdr:colOff>
      <xdr:row>107</xdr:row>
      <xdr:rowOff>140715</xdr:rowOff>
    </xdr:to>
    <xdr:sp macro="" textlink="">
      <xdr:nvSpPr>
        <xdr:cNvPr id="939" name="フローチャート: 判断 938">
          <a:extLst>
            <a:ext uri="{FF2B5EF4-FFF2-40B4-BE49-F238E27FC236}">
              <a16:creationId xmlns:a16="http://schemas.microsoft.com/office/drawing/2014/main" id="{D23C33A9-FC75-4E93-A2C7-3EA87B8840C7}"/>
            </a:ext>
          </a:extLst>
        </xdr:cNvPr>
        <xdr:cNvSpPr/>
      </xdr:nvSpPr>
      <xdr:spPr>
        <a:xfrm>
          <a:off x="18605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131842</xdr:rowOff>
    </xdr:from>
    <xdr:ext cx="469744" cy="259045"/>
    <xdr:sp macro="" textlink="">
      <xdr:nvSpPr>
        <xdr:cNvPr id="940" name="n_4aveValue【庁舎】&#10;一人当たり面積">
          <a:extLst>
            <a:ext uri="{FF2B5EF4-FFF2-40B4-BE49-F238E27FC236}">
              <a16:creationId xmlns:a16="http://schemas.microsoft.com/office/drawing/2014/main" id="{6325A9C5-9682-4A40-9D46-2391C1BF2192}"/>
            </a:ext>
          </a:extLst>
        </xdr:cNvPr>
        <xdr:cNvSpPr txBox="1"/>
      </xdr:nvSpPr>
      <xdr:spPr>
        <a:xfrm>
          <a:off x="18421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AB24D1F5-A1C7-4418-AFD2-35DCDB2A60F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B0DCAE-14C4-4C91-BD4B-E8B964F118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69C62A24-6F9D-43D2-8D2F-E435B76E35E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44BCDDE9-8EEF-4FB2-9437-C2B2DBDBB9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F569C4D6-8DDD-4329-BAA8-FFE9EE2DED9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39115</xdr:rowOff>
    </xdr:from>
    <xdr:to>
      <xdr:col>116</xdr:col>
      <xdr:colOff>114300</xdr:colOff>
      <xdr:row>101</xdr:row>
      <xdr:rowOff>140715</xdr:rowOff>
    </xdr:to>
    <xdr:sp macro="" textlink="">
      <xdr:nvSpPr>
        <xdr:cNvPr id="946" name="楕円 945">
          <a:extLst>
            <a:ext uri="{FF2B5EF4-FFF2-40B4-BE49-F238E27FC236}">
              <a16:creationId xmlns:a16="http://schemas.microsoft.com/office/drawing/2014/main" id="{E847CC98-FB79-41E2-A433-85ED91603C99}"/>
            </a:ext>
          </a:extLst>
        </xdr:cNvPr>
        <xdr:cNvSpPr/>
      </xdr:nvSpPr>
      <xdr:spPr>
        <a:xfrm>
          <a:off x="22110700" y="1735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61992</xdr:rowOff>
    </xdr:from>
    <xdr:ext cx="469744" cy="259045"/>
    <xdr:sp macro="" textlink="">
      <xdr:nvSpPr>
        <xdr:cNvPr id="947" name="【庁舎】&#10;一人当たり面積該当値テキスト">
          <a:extLst>
            <a:ext uri="{FF2B5EF4-FFF2-40B4-BE49-F238E27FC236}">
              <a16:creationId xmlns:a16="http://schemas.microsoft.com/office/drawing/2014/main" id="{7C1E4C01-51C9-4A1F-9548-7526E6DC227A}"/>
            </a:ext>
          </a:extLst>
        </xdr:cNvPr>
        <xdr:cNvSpPr txBox="1"/>
      </xdr:nvSpPr>
      <xdr:spPr>
        <a:xfrm>
          <a:off x="22199600" y="1720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77978</xdr:rowOff>
    </xdr:from>
    <xdr:to>
      <xdr:col>112</xdr:col>
      <xdr:colOff>38100</xdr:colOff>
      <xdr:row>102</xdr:row>
      <xdr:rowOff>8128</xdr:rowOff>
    </xdr:to>
    <xdr:sp macro="" textlink="">
      <xdr:nvSpPr>
        <xdr:cNvPr id="948" name="楕円 947">
          <a:extLst>
            <a:ext uri="{FF2B5EF4-FFF2-40B4-BE49-F238E27FC236}">
              <a16:creationId xmlns:a16="http://schemas.microsoft.com/office/drawing/2014/main" id="{74B92826-720B-47DF-95D4-3BA5789A212D}"/>
            </a:ext>
          </a:extLst>
        </xdr:cNvPr>
        <xdr:cNvSpPr/>
      </xdr:nvSpPr>
      <xdr:spPr>
        <a:xfrm>
          <a:off x="212725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89915</xdr:rowOff>
    </xdr:from>
    <xdr:to>
      <xdr:col>116</xdr:col>
      <xdr:colOff>63500</xdr:colOff>
      <xdr:row>101</xdr:row>
      <xdr:rowOff>128778</xdr:rowOff>
    </xdr:to>
    <xdr:cxnSp macro="">
      <xdr:nvCxnSpPr>
        <xdr:cNvPr id="949" name="直線コネクタ 948">
          <a:extLst>
            <a:ext uri="{FF2B5EF4-FFF2-40B4-BE49-F238E27FC236}">
              <a16:creationId xmlns:a16="http://schemas.microsoft.com/office/drawing/2014/main" id="{754070B6-E449-4EF1-87FB-B0CEA4AC0612}"/>
            </a:ext>
          </a:extLst>
        </xdr:cNvPr>
        <xdr:cNvCxnSpPr/>
      </xdr:nvCxnSpPr>
      <xdr:spPr>
        <a:xfrm flipV="1">
          <a:off x="21323300" y="17406365"/>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112268</xdr:rowOff>
    </xdr:from>
    <xdr:to>
      <xdr:col>107</xdr:col>
      <xdr:colOff>101600</xdr:colOff>
      <xdr:row>102</xdr:row>
      <xdr:rowOff>42418</xdr:rowOff>
    </xdr:to>
    <xdr:sp macro="" textlink="">
      <xdr:nvSpPr>
        <xdr:cNvPr id="950" name="楕円 949">
          <a:extLst>
            <a:ext uri="{FF2B5EF4-FFF2-40B4-BE49-F238E27FC236}">
              <a16:creationId xmlns:a16="http://schemas.microsoft.com/office/drawing/2014/main" id="{60DB6A59-3C51-4EB0-8153-899BAC0F6AE6}"/>
            </a:ext>
          </a:extLst>
        </xdr:cNvPr>
        <xdr:cNvSpPr/>
      </xdr:nvSpPr>
      <xdr:spPr>
        <a:xfrm>
          <a:off x="20383500" y="174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128778</xdr:rowOff>
    </xdr:from>
    <xdr:to>
      <xdr:col>111</xdr:col>
      <xdr:colOff>177800</xdr:colOff>
      <xdr:row>101</xdr:row>
      <xdr:rowOff>163068</xdr:rowOff>
    </xdr:to>
    <xdr:cxnSp macro="">
      <xdr:nvCxnSpPr>
        <xdr:cNvPr id="951" name="直線コネクタ 950">
          <a:extLst>
            <a:ext uri="{FF2B5EF4-FFF2-40B4-BE49-F238E27FC236}">
              <a16:creationId xmlns:a16="http://schemas.microsoft.com/office/drawing/2014/main" id="{7A6B94D1-F48D-4CAB-B136-FF8B1ED3B243}"/>
            </a:ext>
          </a:extLst>
        </xdr:cNvPr>
        <xdr:cNvCxnSpPr/>
      </xdr:nvCxnSpPr>
      <xdr:spPr>
        <a:xfrm flipV="1">
          <a:off x="20434300" y="1744522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151130</xdr:rowOff>
    </xdr:from>
    <xdr:to>
      <xdr:col>102</xdr:col>
      <xdr:colOff>165100</xdr:colOff>
      <xdr:row>102</xdr:row>
      <xdr:rowOff>81280</xdr:rowOff>
    </xdr:to>
    <xdr:sp macro="" textlink="">
      <xdr:nvSpPr>
        <xdr:cNvPr id="952" name="楕円 951">
          <a:extLst>
            <a:ext uri="{FF2B5EF4-FFF2-40B4-BE49-F238E27FC236}">
              <a16:creationId xmlns:a16="http://schemas.microsoft.com/office/drawing/2014/main" id="{5755B066-3E3F-41BE-80DC-C32F298FB63A}"/>
            </a:ext>
          </a:extLst>
        </xdr:cNvPr>
        <xdr:cNvSpPr/>
      </xdr:nvSpPr>
      <xdr:spPr>
        <a:xfrm>
          <a:off x="19494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163068</xdr:rowOff>
    </xdr:from>
    <xdr:to>
      <xdr:col>107</xdr:col>
      <xdr:colOff>50800</xdr:colOff>
      <xdr:row>102</xdr:row>
      <xdr:rowOff>30480</xdr:rowOff>
    </xdr:to>
    <xdr:cxnSp macro="">
      <xdr:nvCxnSpPr>
        <xdr:cNvPr id="953" name="直線コネクタ 952">
          <a:extLst>
            <a:ext uri="{FF2B5EF4-FFF2-40B4-BE49-F238E27FC236}">
              <a16:creationId xmlns:a16="http://schemas.microsoft.com/office/drawing/2014/main" id="{D688C778-2EFC-4EA8-B484-21EA86EC1EE1}"/>
            </a:ext>
          </a:extLst>
        </xdr:cNvPr>
        <xdr:cNvCxnSpPr/>
      </xdr:nvCxnSpPr>
      <xdr:spPr>
        <a:xfrm flipV="1">
          <a:off x="19545300" y="1747951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9398</xdr:rowOff>
    </xdr:from>
    <xdr:to>
      <xdr:col>98</xdr:col>
      <xdr:colOff>38100</xdr:colOff>
      <xdr:row>102</xdr:row>
      <xdr:rowOff>110998</xdr:rowOff>
    </xdr:to>
    <xdr:sp macro="" textlink="">
      <xdr:nvSpPr>
        <xdr:cNvPr id="954" name="楕円 953">
          <a:extLst>
            <a:ext uri="{FF2B5EF4-FFF2-40B4-BE49-F238E27FC236}">
              <a16:creationId xmlns:a16="http://schemas.microsoft.com/office/drawing/2014/main" id="{0F0C5A6E-8476-44F3-9734-E5AFA8F9C2F9}"/>
            </a:ext>
          </a:extLst>
        </xdr:cNvPr>
        <xdr:cNvSpPr/>
      </xdr:nvSpPr>
      <xdr:spPr>
        <a:xfrm>
          <a:off x="18605500" y="1749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30480</xdr:rowOff>
    </xdr:from>
    <xdr:to>
      <xdr:col>102</xdr:col>
      <xdr:colOff>114300</xdr:colOff>
      <xdr:row>102</xdr:row>
      <xdr:rowOff>60198</xdr:rowOff>
    </xdr:to>
    <xdr:cxnSp macro="">
      <xdr:nvCxnSpPr>
        <xdr:cNvPr id="955" name="直線コネクタ 954">
          <a:extLst>
            <a:ext uri="{FF2B5EF4-FFF2-40B4-BE49-F238E27FC236}">
              <a16:creationId xmlns:a16="http://schemas.microsoft.com/office/drawing/2014/main" id="{E099C06A-F962-48B7-873B-5AAF31525B03}"/>
            </a:ext>
          </a:extLst>
        </xdr:cNvPr>
        <xdr:cNvCxnSpPr/>
      </xdr:nvCxnSpPr>
      <xdr:spPr>
        <a:xfrm flipV="1">
          <a:off x="18656300" y="1751838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24655</xdr:rowOff>
    </xdr:from>
    <xdr:ext cx="469744" cy="259045"/>
    <xdr:sp macro="" textlink="">
      <xdr:nvSpPr>
        <xdr:cNvPr id="956" name="n_1mainValue【庁舎】&#10;一人当たり面積">
          <a:extLst>
            <a:ext uri="{FF2B5EF4-FFF2-40B4-BE49-F238E27FC236}">
              <a16:creationId xmlns:a16="http://schemas.microsoft.com/office/drawing/2014/main" id="{174FFCF0-4145-493C-AAC9-2E952183EFD9}"/>
            </a:ext>
          </a:extLst>
        </xdr:cNvPr>
        <xdr:cNvSpPr txBox="1"/>
      </xdr:nvSpPr>
      <xdr:spPr>
        <a:xfrm>
          <a:off x="21075727" y="171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58945</xdr:rowOff>
    </xdr:from>
    <xdr:ext cx="469744" cy="259045"/>
    <xdr:sp macro="" textlink="">
      <xdr:nvSpPr>
        <xdr:cNvPr id="957" name="n_2mainValue【庁舎】&#10;一人当たり面積">
          <a:extLst>
            <a:ext uri="{FF2B5EF4-FFF2-40B4-BE49-F238E27FC236}">
              <a16:creationId xmlns:a16="http://schemas.microsoft.com/office/drawing/2014/main" id="{AACD5CEA-EA07-43E4-8042-6D9409AB7543}"/>
            </a:ext>
          </a:extLst>
        </xdr:cNvPr>
        <xdr:cNvSpPr txBox="1"/>
      </xdr:nvSpPr>
      <xdr:spPr>
        <a:xfrm>
          <a:off x="20199427" y="172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97807</xdr:rowOff>
    </xdr:from>
    <xdr:ext cx="469744" cy="259045"/>
    <xdr:sp macro="" textlink="">
      <xdr:nvSpPr>
        <xdr:cNvPr id="958" name="n_3mainValue【庁舎】&#10;一人当たり面積">
          <a:extLst>
            <a:ext uri="{FF2B5EF4-FFF2-40B4-BE49-F238E27FC236}">
              <a16:creationId xmlns:a16="http://schemas.microsoft.com/office/drawing/2014/main" id="{4DA633FD-069F-40AA-98BB-89FB7A3A1AB2}"/>
            </a:ext>
          </a:extLst>
        </xdr:cNvPr>
        <xdr:cNvSpPr txBox="1"/>
      </xdr:nvSpPr>
      <xdr:spPr>
        <a:xfrm>
          <a:off x="19310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127525</xdr:rowOff>
    </xdr:from>
    <xdr:ext cx="469744" cy="259045"/>
    <xdr:sp macro="" textlink="">
      <xdr:nvSpPr>
        <xdr:cNvPr id="959" name="n_4mainValue【庁舎】&#10;一人当たり面積">
          <a:extLst>
            <a:ext uri="{FF2B5EF4-FFF2-40B4-BE49-F238E27FC236}">
              <a16:creationId xmlns:a16="http://schemas.microsoft.com/office/drawing/2014/main" id="{45C56380-B132-44C4-8625-95ACD27EB0FB}"/>
            </a:ext>
          </a:extLst>
        </xdr:cNvPr>
        <xdr:cNvSpPr txBox="1"/>
      </xdr:nvSpPr>
      <xdr:spPr>
        <a:xfrm>
          <a:off x="18421427" y="1727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436C9CEA-DCFE-421E-BE99-6250A381C2A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BC9A6A7C-1C33-4A93-B816-7CDA579929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AB8E296E-6BD1-4859-B924-E57F296EE4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広大な町域と人口減少問題を抱える当町においては、各施設の一人当たり面積や有形固定資産減価償却率が類似団体や県平均と比較して全体的に高い傾向にある。しかしながら、老朽化が進む保健センターについては、一人当たり面積も少ないことから、住民サービスの向上といった観点からも施設の更新を検討中である。</a:t>
          </a:r>
        </a:p>
        <a:p>
          <a:r>
            <a:rPr kumimoji="1" lang="ja-JP" altLang="en-US" sz="1200">
              <a:latin typeface="ＭＳ Ｐゴシック" panose="020B0600070205080204" pitchFamily="50" charset="-128"/>
              <a:ea typeface="ＭＳ Ｐゴシック" panose="020B0600070205080204" pitchFamily="50" charset="-128"/>
            </a:rPr>
            <a:t>市民会館については、平成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地域交流センターを建設したため、類似団体数値より低くなっており、図書館については、令和元年度に揖斐川図書館の建て替えを行ったため、類似団体より低くなっている。また、体育館・プールの有形固定資産減価償却率は、類似団体より高くなっているが、今後町民プールの解体を予定しており、減少が見込まれる。</a:t>
          </a:r>
        </a:p>
        <a:p>
          <a:r>
            <a:rPr kumimoji="1" lang="ja-JP" altLang="en-US" sz="1200">
              <a:latin typeface="ＭＳ Ｐゴシック" panose="020B0600070205080204" pitchFamily="50" charset="-128"/>
              <a:ea typeface="ＭＳ Ｐゴシック" panose="020B0600070205080204" pitchFamily="50" charset="-128"/>
            </a:rPr>
            <a:t>今後は、広大な区域における住民サービスの維持と、施設等の総量適正化についてバランスを図りつつ、「揖斐川町公共施設等総合管理計画」に基づき、長期的な視点を持って施設の更新・統廃合・長寿命化などを検討するなど、適正なマネジメントが求め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％）に加え、町内に中心となる産業や大規模な事業所が少ないこと等により財政基盤が弱く、類似団体平均値を若干下回っている（▲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より職員数が大幅増となった人件費のほか、公共施設等の維持管理経費に係る物件費の削減が課題であるが、歳出の徹底的な見直しを実施するとともに、企業誘致や定住促進対策を積極的に進め、法人税・住民税等の増収など歳入確保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人件費・物件費等の人口１人当たりの決算額は類似団体平均値を大幅に上回っているが、経常収支比率は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83.2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ポイント増加した主な要因は、電力・ガス等の価格高騰による光熱水費の増加や会計年度任用職員に係る人件費の増加による。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減などにより経常的一般財源等の増加が見込めないため、経常収支比率は今後も年々悪化することが予想される。人件費については会計年度任用職員を含めた人件費の適正化と削減に努め、また、物件費ではその多くを占める公共施設の維持管理経費については、「公共施設等総合管理計画」による類似施設の統廃合や包括施設管理の導入など、経常経費の縮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62</xdr:row>
      <xdr:rowOff>78232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4056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10668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019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29972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0196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62</xdr:row>
      <xdr:rowOff>87884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5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27432</xdr:rowOff>
    </xdr:from>
    <xdr:to>
      <xdr:col>23</xdr:col>
      <xdr:colOff>184150</xdr:colOff>
      <xdr:row>62</xdr:row>
      <xdr:rowOff>129032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43959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131318</xdr:rowOff>
    </xdr:from>
    <xdr:to>
      <xdr:col>19</xdr:col>
      <xdr:colOff>184150</xdr:colOff>
      <xdr:row>62</xdr:row>
      <xdr:rowOff>61468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150622</xdr:rowOff>
    </xdr:from>
    <xdr:to>
      <xdr:col>11</xdr:col>
      <xdr:colOff>82550</xdr:colOff>
      <xdr:row>62</xdr:row>
      <xdr:rowOff>80772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大幅に上回っている。人件費については定員適正化に基づく削減計画により人員削減効果が出ているものの、物件費は依然として高い。合併団体であり広大な面積を持つ当町は公共施設の総量も多く、施設の維持管理経費や指定管理料等の委託料が嵩むほか、老朽化に伴う修繕料等も多い。加えて電力・ガス等の価格高騰に伴い経費が増加したことが影響し、前年度を上回る決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人件費では会計年度任用職員を含めた人員の適正化・削減を引き続き実施し、物件費では公共施設の統廃合等や包括施設管理の導入などにより、人件費・物件費等の抑制に努める。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27766"/>
          <a:ext cx="0" cy="1296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2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130204</xdr:rowOff>
    </xdr:from>
    <xdr:to>
      <xdr:col>23</xdr:col>
      <xdr:colOff>133350</xdr:colOff>
      <xdr:row>88</xdr:row>
      <xdr:rowOff>28956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046354"/>
          <a:ext cx="838200" cy="7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38772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40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99623</xdr:rowOff>
    </xdr:from>
    <xdr:to>
      <xdr:col>19</xdr:col>
      <xdr:colOff>133350</xdr:colOff>
      <xdr:row>87</xdr:row>
      <xdr:rowOff>130204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015773"/>
          <a:ext cx="889000" cy="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100094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81662</xdr:rowOff>
    </xdr:from>
    <xdr:to>
      <xdr:col>15</xdr:col>
      <xdr:colOff>82550</xdr:colOff>
      <xdr:row>87</xdr:row>
      <xdr:rowOff>99623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9978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46527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22011</xdr:rowOff>
    </xdr:from>
    <xdr:to>
      <xdr:col>11</xdr:col>
      <xdr:colOff>31750</xdr:colOff>
      <xdr:row>87</xdr:row>
      <xdr:rowOff>81662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766711"/>
          <a:ext cx="889000" cy="2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50000</xdr:rowOff>
    </xdr:from>
    <xdr:to>
      <xdr:col>11</xdr:col>
      <xdr:colOff>82550</xdr:colOff>
      <xdr:row>84</xdr:row>
      <xdr:rowOff>151600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149606</xdr:rowOff>
    </xdr:from>
    <xdr:to>
      <xdr:col>23</xdr:col>
      <xdr:colOff>184150</xdr:colOff>
      <xdr:row>88</xdr:row>
      <xdr:rowOff>79756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121683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3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79404</xdr:rowOff>
    </xdr:from>
    <xdr:to>
      <xdr:col>19</xdr:col>
      <xdr:colOff>184150</xdr:colOff>
      <xdr:row>88</xdr:row>
      <xdr:rowOff>9554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165781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81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48823</xdr:rowOff>
    </xdr:from>
    <xdr:to>
      <xdr:col>15</xdr:col>
      <xdr:colOff>133350</xdr:colOff>
      <xdr:row>87</xdr:row>
      <xdr:rowOff>150423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135200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05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30862</xdr:rowOff>
    </xdr:from>
    <xdr:to>
      <xdr:col>11</xdr:col>
      <xdr:colOff>82550</xdr:colOff>
      <xdr:row>87</xdr:row>
      <xdr:rowOff>132462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94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117239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03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142661</xdr:rowOff>
    </xdr:from>
    <xdr:to>
      <xdr:col>7</xdr:col>
      <xdr:colOff>31750</xdr:colOff>
      <xdr:row>86</xdr:row>
      <xdr:rowOff>72811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7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57588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80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類似団体平均値に比べて低い水準にあり、平均値を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年度から新たな昇給制度（勤務評定）により適正な給与の改正を図っており、また、地域の民間企業との給与格差についても適正に反映させたい。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9328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140806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71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45357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38811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62593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8811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45357</xdr:rowOff>
    </xdr:from>
    <xdr:to>
      <xdr:col>68</xdr:col>
      <xdr:colOff>152400</xdr:colOff>
      <xdr:row>81</xdr:row>
      <xdr:rowOff>62593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28320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4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166007</xdr:rowOff>
    </xdr:from>
    <xdr:to>
      <xdr:col>77</xdr:col>
      <xdr:colOff>95250</xdr:colOff>
      <xdr:row>81</xdr:row>
      <xdr:rowOff>96157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106334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65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11793</xdr:rowOff>
    </xdr:from>
    <xdr:to>
      <xdr:col>68</xdr:col>
      <xdr:colOff>203200</xdr:colOff>
      <xdr:row>81</xdr:row>
      <xdr:rowOff>113393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123570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166007</xdr:rowOff>
    </xdr:from>
    <xdr:to>
      <xdr:col>64</xdr:col>
      <xdr:colOff>152400</xdr:colOff>
      <xdr:row>81</xdr:row>
      <xdr:rowOff>96157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106334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人上回っている。これは、合併により職員数が著しく多くなったことが要因である。令和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年度の職員数は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人であり、合併当初（</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以上の減となっており、「定員管理適正化計画」以上の削減を図っているところであるが、住民サービスの低下を招く恐れもあるためバランスを図る必要がある。今後も引き続き事務効率化や指定管理者制度の導入による業務の外部委託などを進め、住民サービスの確保を図りつつ職員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41910</xdr:rowOff>
    </xdr:from>
    <xdr:to>
      <xdr:col>81</xdr:col>
      <xdr:colOff>44450</xdr:colOff>
      <xdr:row>63</xdr:row>
      <xdr:rowOff>134983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843260"/>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117855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04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93617</xdr:rowOff>
    </xdr:from>
    <xdr:to>
      <xdr:col>77</xdr:col>
      <xdr:colOff>44450</xdr:colOff>
      <xdr:row>63</xdr:row>
      <xdr:rowOff>134983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9496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39931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43634</xdr:rowOff>
    </xdr:from>
    <xdr:to>
      <xdr:col>72</xdr:col>
      <xdr:colOff>203200</xdr:colOff>
      <xdr:row>63</xdr:row>
      <xdr:rowOff>93617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844984"/>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43634</xdr:rowOff>
    </xdr:from>
    <xdr:to>
      <xdr:col>68</xdr:col>
      <xdr:colOff>152400</xdr:colOff>
      <xdr:row>63</xdr:row>
      <xdr:rowOff>72934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844984"/>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133821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30571</xdr:rowOff>
    </xdr:from>
    <xdr:to>
      <xdr:col>64</xdr:col>
      <xdr:colOff>152400</xdr:colOff>
      <xdr:row>59</xdr:row>
      <xdr:rowOff>132171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14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142348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162560</xdr:rowOff>
    </xdr:from>
    <xdr:to>
      <xdr:col>81</xdr:col>
      <xdr:colOff>95250</xdr:colOff>
      <xdr:row>63</xdr:row>
      <xdr:rowOff>92710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134637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84183</xdr:rowOff>
    </xdr:from>
    <xdr:to>
      <xdr:col>77</xdr:col>
      <xdr:colOff>95250</xdr:colOff>
      <xdr:row>64</xdr:row>
      <xdr:rowOff>14333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170560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42817</xdr:rowOff>
    </xdr:from>
    <xdr:to>
      <xdr:col>73</xdr:col>
      <xdr:colOff>44450</xdr:colOff>
      <xdr:row>63</xdr:row>
      <xdr:rowOff>144417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129194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164284</xdr:rowOff>
    </xdr:from>
    <xdr:to>
      <xdr:col>68</xdr:col>
      <xdr:colOff>203200</xdr:colOff>
      <xdr:row>63</xdr:row>
      <xdr:rowOff>94434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79211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8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22134</xdr:rowOff>
    </xdr:from>
    <xdr:to>
      <xdr:col>64</xdr:col>
      <xdr:colOff>152400</xdr:colOff>
      <xdr:row>63</xdr:row>
      <xdr:rowOff>123734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108511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平均値を下回る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値で推移しているが、平成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年度からの推移を見ると大きく減少傾向にある（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合併に伴い旧町村の格差是正や新町の一体化を狙う投資的経費の財源としての地方債発行や、全町全域下水道化に向けた整備のための地方債発行を行いつつも、旧町村から承継した地方債の償還が進み、年度毎の償還額が減少してきたためである。また、地方債残高については、交付税措置等条件の有利なものが大半を占めている。しかしなが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年度以降は、算出の分母となる普通交付税の合併算定替適用期間が終了し、交付税額が大きく減少していることから、今後は実質公債費比率の増加が見込まれる。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100330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976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68156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68156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108373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976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％以降、平成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となっている。しかしながら近年、算出の分母となる標準財政規模や算入公債費等の額が減少傾向にあることから、将来負担額を抑えるためにも地方債発行の抑制に努める必要がある。今後も長期的視野に立ち、後世への負担を少しでも軽減するよう行財政改革を進め、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17568</xdr:rowOff>
    </xdr:from>
    <xdr:to>
      <xdr:col>68</xdr:col>
      <xdr:colOff>203200</xdr:colOff>
      <xdr:row>15</xdr:row>
      <xdr:rowOff>119168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69020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人件費に係る経常収支比率は「定員管理適正化計画」の効果もあり、前年度に続いて類似団体をやや下回っている。職員数については、合併当初</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日）に比べると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人の削減を行い、町が定めた目標を上回る削減を図った（計画においては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人の純減目標）。平成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月に改正された当計画（平成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年度の職員数を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人としているところであるが、計画を大幅に上回る職員削減を実施している。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48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117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135145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であったが、経常収支比率については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となった。また、類似団体平均を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町は合併により町域が広大となり公共施設の総量も多く、維持管理に係る経費や、老朽化に伴う臨時的な維持修繕等が今後増加すると考えられる。そのため、合併以降進めてきた用度等経常経費の見直しや縮減の徹底、及び「公共施設等総合管理計画」に基づく施設の統廃合や廃止を積極的に進めていくことで、今後の経費削減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32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32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17</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0827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136525</xdr:rowOff>
    </xdr:from>
    <xdr:to>
      <xdr:col>69</xdr:col>
      <xdr:colOff>92075</xdr:colOff>
      <xdr:row>17</xdr:row>
      <xdr:rowOff>22225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082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26052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85725</xdr:rowOff>
    </xdr:from>
    <xdr:to>
      <xdr:col>69</xdr:col>
      <xdr:colOff>142875</xdr:colOff>
      <xdr:row>16</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142875</xdr:rowOff>
    </xdr:from>
    <xdr:to>
      <xdr:col>65</xdr:col>
      <xdr:colOff>53975</xdr:colOff>
      <xdr:row>17</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57802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電力・ガス・食料品等価格高騰緊急支援給付金給付事業の実施により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類似団体に比べると低い率となっている。扶助費については、高齢化や障がい福祉の充実、少子化対策などにより今後も増加が予想される。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220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38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要因としては、下水道事業が法適用化したことにより、一般会計からの繰出金を令和５年度から補助費等に計上したためである。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下水道事業等の公営企業会計への繰出金については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独立採算制の観点から繰出基準を明確にし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経営の健全化に努め、普通会計への圧迫を軽減させる。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91622</xdr:rowOff>
    </xdr:from>
    <xdr:to>
      <xdr:col>82</xdr:col>
      <xdr:colOff>107950</xdr:colOff>
      <xdr:row>55</xdr:row>
      <xdr:rowOff>64407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178472"/>
          <a:ext cx="8382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49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132642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121557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613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121557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8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40822</xdr:rowOff>
    </xdr:from>
    <xdr:to>
      <xdr:col>82</xdr:col>
      <xdr:colOff>158750</xdr:colOff>
      <xdr:row>53</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57349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13607</xdr:rowOff>
    </xdr:from>
    <xdr:to>
      <xdr:col>78</xdr:col>
      <xdr:colOff>120650</xdr:colOff>
      <xdr:row>55</xdr:row>
      <xdr:rowOff>115207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125384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15620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年度経常経費充当一般財源は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百万円の増となった。類似団体平均に比して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くはなっているが、補助費等には消防組合負担金や高齢者福祉関係の事務を行う社会福祉協議会や広域連合、し尿処理やごみ処理を行う一部事務組合への補助負担金、公共交通の要である養老鉄道・樽見鉄道などへの支援を含んでおり、必要不可欠な経費としてさらなる削減は容易ではない。これら各種団体への補助費等について、事業内容・費用対効果を検証しながら抑制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37</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9404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166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21844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66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76708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194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となっており、類似団体平均値に比べ</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ポイント上回っている。決算額については、令和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百万円に対し令和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1,594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百万円と前年比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今後も、地方債発行の抑制や繰上償還を実施することにより、公債費負担の軽減を図る。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121286</xdr:rowOff>
    </xdr:from>
    <xdr:to>
      <xdr:col>24</xdr:col>
      <xdr:colOff>25400</xdr:colOff>
      <xdr:row>79</xdr:row>
      <xdr:rowOff>132714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6658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144163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345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81280</xdr:rowOff>
    </xdr:from>
    <xdr:to>
      <xdr:col>19</xdr:col>
      <xdr:colOff>187325</xdr:colOff>
      <xdr:row>79</xdr:row>
      <xdr:rowOff>132714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625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96538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9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81280</xdr:rowOff>
    </xdr:from>
    <xdr:to>
      <xdr:col>15</xdr:col>
      <xdr:colOff>98425</xdr:colOff>
      <xdr:row>79</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25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67963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80</xdr:row>
      <xdr:rowOff>6986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6012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125113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70486</xdr:rowOff>
    </xdr:from>
    <xdr:to>
      <xdr:col>24</xdr:col>
      <xdr:colOff>76200</xdr:colOff>
      <xdr:row>80</xdr:row>
      <xdr:rowOff>636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42563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81914</xdr:rowOff>
    </xdr:from>
    <xdr:to>
      <xdr:col>20</xdr:col>
      <xdr:colOff>38100</xdr:colOff>
      <xdr:row>80</xdr:row>
      <xdr:rowOff>12064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168291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12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30480</xdr:rowOff>
    </xdr:from>
    <xdr:to>
      <xdr:col>15</xdr:col>
      <xdr:colOff>149225</xdr:colOff>
      <xdr:row>79</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116857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127636</xdr:rowOff>
    </xdr:from>
    <xdr:to>
      <xdr:col>6</xdr:col>
      <xdr:colOff>171450</xdr:colOff>
      <xdr:row>80</xdr:row>
      <xdr:rowOff>57786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42563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5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公債費以外の経常収支比率としては、類似団体平均値を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今後高齢化社会の益々の進展に伴う社会保障費等扶助費の増加や、高齢化や人口減少に伴う町税の減少等が予想されるため、その他の経常経費においても更なる抑制を図らなければならない。類似する公共施設の統廃合や人件費の削減など行政改革を積極的に進めることが不可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xdr:rowOff>
    </xdr:from>
    <xdr:to>
      <xdr:col>82</xdr:col>
      <xdr:colOff>107950</xdr:colOff>
      <xdr:row>75</xdr:row>
      <xdr:rowOff>130810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8676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55897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42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xdr:rowOff>
    </xdr:from>
    <xdr:to>
      <xdr:col>78</xdr:col>
      <xdr:colOff>69850</xdr:colOff>
      <xdr:row>75</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867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xdr:rowOff>
    </xdr:from>
    <xdr:to>
      <xdr:col>73</xdr:col>
      <xdr:colOff>180975</xdr:colOff>
      <xdr:row>75</xdr:row>
      <xdr:rowOff>62230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2875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75</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6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80010</xdr:rowOff>
    </xdr:from>
    <xdr:to>
      <xdr:col>82</xdr:col>
      <xdr:colOff>158750</xdr:colOff>
      <xdr:row>76</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96537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129540</xdr:rowOff>
    </xdr:from>
    <xdr:to>
      <xdr:col>78</xdr:col>
      <xdr:colOff>120650</xdr:colOff>
      <xdr:row>75</xdr:row>
      <xdr:rowOff>59690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137160</xdr:rowOff>
    </xdr:from>
    <xdr:to>
      <xdr:col>74</xdr:col>
      <xdr:colOff>31750</xdr:colOff>
      <xdr:row>75</xdr:row>
      <xdr:rowOff>67310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77487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xdr:rowOff>
    </xdr:from>
    <xdr:to>
      <xdr:col>69</xdr:col>
      <xdr:colOff>142875</xdr:colOff>
      <xdr:row>75</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123207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53647</xdr:rowOff>
    </xdr:from>
    <xdr:to>
      <xdr:col>29</xdr:col>
      <xdr:colOff>127000</xdr:colOff>
      <xdr:row>13</xdr:row>
      <xdr:rowOff>133755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30122"/>
          <a:ext cx="647700" cy="80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12969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133755</xdr:rowOff>
    </xdr:from>
    <xdr:to>
      <xdr:col>26</xdr:col>
      <xdr:colOff>50800</xdr:colOff>
      <xdr:row>14</xdr:row>
      <xdr:rowOff>51606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10230"/>
          <a:ext cx="698500" cy="89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21199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2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51606</xdr:rowOff>
    </xdr:from>
    <xdr:to>
      <xdr:col>22</xdr:col>
      <xdr:colOff>114300</xdr:colOff>
      <xdr:row>14</xdr:row>
      <xdr:rowOff>84067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99531"/>
          <a:ext cx="698500" cy="3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84067</xdr:rowOff>
    </xdr:from>
    <xdr:to>
      <xdr:col>18</xdr:col>
      <xdr:colOff>177800</xdr:colOff>
      <xdr:row>15</xdr:row>
      <xdr:rowOff>35636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31992"/>
          <a:ext cx="698500" cy="12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120821</xdr:rowOff>
    </xdr:from>
    <xdr:to>
      <xdr:col>15</xdr:col>
      <xdr:colOff>101600</xdr:colOff>
      <xdr:row>19</xdr:row>
      <xdr:rowOff>50971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35748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2847</xdr:rowOff>
    </xdr:from>
    <xdr:to>
      <xdr:col>29</xdr:col>
      <xdr:colOff>177800</xdr:colOff>
      <xdr:row>13</xdr:row>
      <xdr:rowOff>104447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79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19374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2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82955</xdr:rowOff>
    </xdr:from>
    <xdr:to>
      <xdr:col>26</xdr:col>
      <xdr:colOff>101600</xdr:colOff>
      <xdr:row>14</xdr:row>
      <xdr:rowOff>13105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5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23282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28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806</xdr:rowOff>
    </xdr:from>
    <xdr:to>
      <xdr:col>22</xdr:col>
      <xdr:colOff>165100</xdr:colOff>
      <xdr:row>14</xdr:row>
      <xdr:rowOff>102406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4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112583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33267</xdr:rowOff>
    </xdr:from>
    <xdr:to>
      <xdr:col>19</xdr:col>
      <xdr:colOff>38100</xdr:colOff>
      <xdr:row>14</xdr:row>
      <xdr:rowOff>134867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8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145044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156286</xdr:rowOff>
    </xdr:from>
    <xdr:to>
      <xdr:col>15</xdr:col>
      <xdr:colOff>101600</xdr:colOff>
      <xdr:row>15</xdr:row>
      <xdr:rowOff>86436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96613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341979</xdr:rowOff>
    </xdr:from>
    <xdr:to>
      <xdr:col>29</xdr:col>
      <xdr:colOff>127000</xdr:colOff>
      <xdr:row>35</xdr:row>
      <xdr:rowOff>34322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09429"/>
          <a:ext cx="647700" cy="3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9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341979</xdr:rowOff>
    </xdr:from>
    <xdr:to>
      <xdr:col>26</xdr:col>
      <xdr:colOff>50800</xdr:colOff>
      <xdr:row>35</xdr:row>
      <xdr:rowOff>118999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09429"/>
          <a:ext cx="698500" cy="119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107637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118999</xdr:rowOff>
    </xdr:from>
    <xdr:to>
      <xdr:col>22</xdr:col>
      <xdr:colOff>114300</xdr:colOff>
      <xdr:row>35</xdr:row>
      <xdr:rowOff>143802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29349"/>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118618</xdr:rowOff>
    </xdr:from>
    <xdr:to>
      <xdr:col>18</xdr:col>
      <xdr:colOff>177800</xdr:colOff>
      <xdr:row>35</xdr:row>
      <xdr:rowOff>143802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28968"/>
          <a:ext cx="698500" cy="25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242812</xdr:rowOff>
    </xdr:from>
    <xdr:to>
      <xdr:col>15</xdr:col>
      <xdr:colOff>101600</xdr:colOff>
      <xdr:row>36</xdr:row>
      <xdr:rowOff>1512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329189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326422</xdr:rowOff>
    </xdr:from>
    <xdr:to>
      <xdr:col>29</xdr:col>
      <xdr:colOff>177800</xdr:colOff>
      <xdr:row>35</xdr:row>
      <xdr:rowOff>85122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93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171499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291179</xdr:rowOff>
    </xdr:from>
    <xdr:to>
      <xdr:col>26</xdr:col>
      <xdr:colOff>101600</xdr:colOff>
      <xdr:row>35</xdr:row>
      <xdr:rowOff>49879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58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60056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27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68199</xdr:rowOff>
    </xdr:from>
    <xdr:to>
      <xdr:col>22</xdr:col>
      <xdr:colOff>165100</xdr:colOff>
      <xdr:row>35</xdr:row>
      <xdr:rowOff>169799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78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154576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76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93002</xdr:rowOff>
    </xdr:from>
    <xdr:to>
      <xdr:col>19</xdr:col>
      <xdr:colOff>38100</xdr:colOff>
      <xdr:row>35</xdr:row>
      <xdr:rowOff>194602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03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179379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8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67818</xdr:rowOff>
    </xdr:from>
    <xdr:to>
      <xdr:col>15</xdr:col>
      <xdr:colOff>101600</xdr:colOff>
      <xdr:row>35</xdr:row>
      <xdr:rowOff>169418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78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179595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4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169012</xdr:rowOff>
    </xdr:from>
    <xdr:to>
      <xdr:col>24</xdr:col>
      <xdr:colOff>63500</xdr:colOff>
      <xdr:row>35</xdr:row>
      <xdr:rowOff>23190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8312"/>
          <a:ext cx="838200" cy="2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122216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2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23190</xdr:rowOff>
    </xdr:from>
    <xdr:to>
      <xdr:col>19</xdr:col>
      <xdr:colOff>177800</xdr:colOff>
      <xdr:row>35</xdr:row>
      <xdr:rowOff>89573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3940"/>
          <a:ext cx="889000" cy="6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105198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89573</xdr:rowOff>
    </xdr:from>
    <xdr:to>
      <xdr:col>15</xdr:col>
      <xdr:colOff>50800</xdr:colOff>
      <xdr:row>35</xdr:row>
      <xdr:rowOff>122263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0323"/>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130319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122263</xdr:rowOff>
    </xdr:from>
    <xdr:to>
      <xdr:col>10</xdr:col>
      <xdr:colOff>114300</xdr:colOff>
      <xdr:row>37</xdr:row>
      <xdr:rowOff>1372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3013"/>
          <a:ext cx="889000" cy="22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19207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127470</xdr:rowOff>
    </xdr:from>
    <xdr:to>
      <xdr:col>6</xdr:col>
      <xdr:colOff>38100</xdr:colOff>
      <xdr:row>39</xdr:row>
      <xdr:rowOff>57620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6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48747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7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118212</xdr:rowOff>
    </xdr:from>
    <xdr:to>
      <xdr:col>24</xdr:col>
      <xdr:colOff>114300</xdr:colOff>
      <xdr:row>35</xdr:row>
      <xdr:rowOff>48362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141089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143840</xdr:rowOff>
    </xdr:from>
    <xdr:to>
      <xdr:col>20</xdr:col>
      <xdr:colOff>38100</xdr:colOff>
      <xdr:row>35</xdr:row>
      <xdr:rowOff>73990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90517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4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38773</xdr:rowOff>
    </xdr:from>
    <xdr:to>
      <xdr:col>15</xdr:col>
      <xdr:colOff>101600</xdr:colOff>
      <xdr:row>35</xdr:row>
      <xdr:rowOff>140373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156900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1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71463</xdr:rowOff>
    </xdr:from>
    <xdr:to>
      <xdr:col>10</xdr:col>
      <xdr:colOff>165100</xdr:colOff>
      <xdr:row>36</xdr:row>
      <xdr:rowOff>1613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18140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4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122022</xdr:rowOff>
    </xdr:from>
    <xdr:to>
      <xdr:col>6</xdr:col>
      <xdr:colOff>38100</xdr:colOff>
      <xdr:row>37</xdr:row>
      <xdr:rowOff>52172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68699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119126</xdr:rowOff>
    </xdr:from>
    <xdr:to>
      <xdr:col>24</xdr:col>
      <xdr:colOff>63500</xdr:colOff>
      <xdr:row>52</xdr:row>
      <xdr:rowOff>164372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34526"/>
          <a:ext cx="8382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1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164372</xdr:rowOff>
    </xdr:from>
    <xdr:to>
      <xdr:col>19</xdr:col>
      <xdr:colOff>177800</xdr:colOff>
      <xdr:row>53</xdr:row>
      <xdr:rowOff>77717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079772"/>
          <a:ext cx="889000" cy="8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45038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50416</xdr:rowOff>
    </xdr:from>
    <xdr:to>
      <xdr:col>15</xdr:col>
      <xdr:colOff>50800</xdr:colOff>
      <xdr:row>53</xdr:row>
      <xdr:rowOff>77717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137266"/>
          <a:ext cx="8890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125310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50416</xdr:rowOff>
    </xdr:from>
    <xdr:to>
      <xdr:col>10</xdr:col>
      <xdr:colOff>114300</xdr:colOff>
      <xdr:row>53</xdr:row>
      <xdr:rowOff>93947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137266"/>
          <a:ext cx="8890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83462</xdr:rowOff>
    </xdr:from>
    <xdr:to>
      <xdr:col>6</xdr:col>
      <xdr:colOff>38100</xdr:colOff>
      <xdr:row>59</xdr:row>
      <xdr:rowOff>13612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68326</xdr:rowOff>
    </xdr:from>
    <xdr:to>
      <xdr:col>24</xdr:col>
      <xdr:colOff>114300</xdr:colOff>
      <xdr:row>52</xdr:row>
      <xdr:rowOff>169926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9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91203</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3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113572</xdr:rowOff>
    </xdr:from>
    <xdr:to>
      <xdr:col>20</xdr:col>
      <xdr:colOff>38100</xdr:colOff>
      <xdr:row>53</xdr:row>
      <xdr:rowOff>43722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60249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80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26917</xdr:rowOff>
    </xdr:from>
    <xdr:to>
      <xdr:col>15</xdr:col>
      <xdr:colOff>101600</xdr:colOff>
      <xdr:row>53</xdr:row>
      <xdr:rowOff>128517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145044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88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171066</xdr:rowOff>
    </xdr:from>
    <xdr:to>
      <xdr:col>10</xdr:col>
      <xdr:colOff>165100</xdr:colOff>
      <xdr:row>53</xdr:row>
      <xdr:rowOff>101216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0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117743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86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43147</xdr:rowOff>
    </xdr:from>
    <xdr:to>
      <xdr:col>6</xdr:col>
      <xdr:colOff>38100</xdr:colOff>
      <xdr:row>53</xdr:row>
      <xdr:rowOff>144747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1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161274</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90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46660</xdr:rowOff>
    </xdr:from>
    <xdr:to>
      <xdr:col>24</xdr:col>
      <xdr:colOff>63500</xdr:colOff>
      <xdr:row>75</xdr:row>
      <xdr:rowOff>35184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33960"/>
          <a:ext cx="838200" cy="15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29151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9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68149</xdr:rowOff>
    </xdr:from>
    <xdr:to>
      <xdr:col>19</xdr:col>
      <xdr:colOff>177800</xdr:colOff>
      <xdr:row>75</xdr:row>
      <xdr:rowOff>35184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583999"/>
          <a:ext cx="889000" cy="30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115378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68149</xdr:rowOff>
    </xdr:from>
    <xdr:to>
      <xdr:col>15</xdr:col>
      <xdr:colOff>50800</xdr:colOff>
      <xdr:row>73</xdr:row>
      <xdr:rowOff>149072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583999"/>
          <a:ext cx="889000" cy="8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92336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149072</xdr:rowOff>
    </xdr:from>
    <xdr:to>
      <xdr:col>10</xdr:col>
      <xdr:colOff>114300</xdr:colOff>
      <xdr:row>76</xdr:row>
      <xdr:rowOff>57907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664922"/>
          <a:ext cx="889000" cy="42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160825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167310</xdr:rowOff>
    </xdr:from>
    <xdr:to>
      <xdr:col>24</xdr:col>
      <xdr:colOff>114300</xdr:colOff>
      <xdr:row>74</xdr:row>
      <xdr:rowOff>97460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18737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155834</xdr:rowOff>
    </xdr:from>
    <xdr:to>
      <xdr:col>20</xdr:col>
      <xdr:colOff>38100</xdr:colOff>
      <xdr:row>75</xdr:row>
      <xdr:rowOff>85984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102511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6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17349</xdr:rowOff>
    </xdr:from>
    <xdr:to>
      <xdr:col>15</xdr:col>
      <xdr:colOff>101600</xdr:colOff>
      <xdr:row>73</xdr:row>
      <xdr:rowOff>118949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53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135476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30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98272</xdr:rowOff>
    </xdr:from>
    <xdr:to>
      <xdr:col>10</xdr:col>
      <xdr:colOff>165100</xdr:colOff>
      <xdr:row>74</xdr:row>
      <xdr:rowOff>28422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44949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38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7107</xdr:rowOff>
    </xdr:from>
    <xdr:to>
      <xdr:col>6</xdr:col>
      <xdr:colOff>38100</xdr:colOff>
      <xdr:row>76</xdr:row>
      <xdr:rowOff>108707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125234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1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19261</xdr:rowOff>
    </xdr:from>
    <xdr:to>
      <xdr:col>24</xdr:col>
      <xdr:colOff>63500</xdr:colOff>
      <xdr:row>97</xdr:row>
      <xdr:rowOff>87792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49911"/>
          <a:ext cx="838200" cy="6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85799</xdr:rowOff>
    </xdr:from>
    <xdr:to>
      <xdr:col>19</xdr:col>
      <xdr:colOff>177800</xdr:colOff>
      <xdr:row>97</xdr:row>
      <xdr:rowOff>87792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44999"/>
          <a:ext cx="889000" cy="17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85799</xdr:rowOff>
    </xdr:from>
    <xdr:to>
      <xdr:col>15</xdr:col>
      <xdr:colOff>50800</xdr:colOff>
      <xdr:row>98</xdr:row>
      <xdr:rowOff>92348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44999"/>
          <a:ext cx="889000" cy="34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65813</xdr:rowOff>
    </xdr:from>
    <xdr:to>
      <xdr:col>10</xdr:col>
      <xdr:colOff>114300</xdr:colOff>
      <xdr:row>98</xdr:row>
      <xdr:rowOff>92348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867913"/>
          <a:ext cx="889000" cy="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147428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151471</xdr:rowOff>
    </xdr:from>
    <xdr:to>
      <xdr:col>6</xdr:col>
      <xdr:colOff>38100</xdr:colOff>
      <xdr:row>97</xdr:row>
      <xdr:rowOff>81621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139911</xdr:rowOff>
    </xdr:from>
    <xdr:to>
      <xdr:col>24</xdr:col>
      <xdr:colOff>114300</xdr:colOff>
      <xdr:row>97</xdr:row>
      <xdr:rowOff>70061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118338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36992</xdr:rowOff>
    </xdr:from>
    <xdr:to>
      <xdr:col>20</xdr:col>
      <xdr:colOff>38100</xdr:colOff>
      <xdr:row>97</xdr:row>
      <xdr:rowOff>138592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6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129719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34999</xdr:rowOff>
    </xdr:from>
    <xdr:to>
      <xdr:col>15</xdr:col>
      <xdr:colOff>101600</xdr:colOff>
      <xdr:row>96</xdr:row>
      <xdr:rowOff>136599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9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127726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58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41548</xdr:rowOff>
    </xdr:from>
    <xdr:to>
      <xdr:col>10</xdr:col>
      <xdr:colOff>165100</xdr:colOff>
      <xdr:row>98</xdr:row>
      <xdr:rowOff>143148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134275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3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15013</xdr:rowOff>
    </xdr:from>
    <xdr:to>
      <xdr:col>6</xdr:col>
      <xdr:colOff>38100</xdr:colOff>
      <xdr:row>98</xdr:row>
      <xdr:rowOff>116613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107740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125079</xdr:rowOff>
    </xdr:from>
    <xdr:to>
      <xdr:col>54</xdr:col>
      <xdr:colOff>189865</xdr:colOff>
      <xdr:row>38</xdr:row>
      <xdr:rowOff>142105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611479"/>
          <a:ext cx="1270" cy="1045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145932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142105</xdr:rowOff>
    </xdr:from>
    <xdr:to>
      <xdr:col>55</xdr:col>
      <xdr:colOff>88900</xdr:colOff>
      <xdr:row>38</xdr:row>
      <xdr:rowOff>142105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71756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38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125079</xdr:rowOff>
    </xdr:from>
    <xdr:to>
      <xdr:col>55</xdr:col>
      <xdr:colOff>88900</xdr:colOff>
      <xdr:row>32</xdr:row>
      <xdr:rowOff>125079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61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133025</xdr:rowOff>
    </xdr:from>
    <xdr:to>
      <xdr:col>55</xdr:col>
      <xdr:colOff>0</xdr:colOff>
      <xdr:row>35</xdr:row>
      <xdr:rowOff>32194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790875"/>
          <a:ext cx="838200" cy="24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127686</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149259</xdr:rowOff>
    </xdr:from>
    <xdr:to>
      <xdr:col>55</xdr:col>
      <xdr:colOff>50800</xdr:colOff>
      <xdr:row>36</xdr:row>
      <xdr:rowOff>79409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5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32194</xdr:rowOff>
    </xdr:from>
    <xdr:to>
      <xdr:col>50</xdr:col>
      <xdr:colOff>114300</xdr:colOff>
      <xdr:row>36</xdr:row>
      <xdr:rowOff>112789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32944"/>
          <a:ext cx="889000" cy="2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163040</xdr:rowOff>
    </xdr:from>
    <xdr:to>
      <xdr:col>50</xdr:col>
      <xdr:colOff>165100</xdr:colOff>
      <xdr:row>36</xdr:row>
      <xdr:rowOff>93190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84317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139892</xdr:rowOff>
    </xdr:from>
    <xdr:to>
      <xdr:col>45</xdr:col>
      <xdr:colOff>177800</xdr:colOff>
      <xdr:row>36</xdr:row>
      <xdr:rowOff>112789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283392"/>
          <a:ext cx="889000" cy="10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51903</xdr:rowOff>
    </xdr:from>
    <xdr:to>
      <xdr:col>46</xdr:col>
      <xdr:colOff>38100</xdr:colOff>
      <xdr:row>36</xdr:row>
      <xdr:rowOff>153503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170030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139892</xdr:rowOff>
    </xdr:from>
    <xdr:to>
      <xdr:col>41</xdr:col>
      <xdr:colOff>50800</xdr:colOff>
      <xdr:row>36</xdr:row>
      <xdr:rowOff>89737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283392"/>
          <a:ext cx="889000" cy="97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119807</xdr:rowOff>
    </xdr:from>
    <xdr:to>
      <xdr:col>41</xdr:col>
      <xdr:colOff>101600</xdr:colOff>
      <xdr:row>31</xdr:row>
      <xdr:rowOff>49957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41084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xdr:rowOff>
    </xdr:from>
    <xdr:to>
      <xdr:col>36</xdr:col>
      <xdr:colOff>165100</xdr:colOff>
      <xdr:row>38</xdr:row>
      <xdr:rowOff>102470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1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93597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82225</xdr:rowOff>
    </xdr:from>
    <xdr:to>
      <xdr:col>55</xdr:col>
      <xdr:colOff>50800</xdr:colOff>
      <xdr:row>34</xdr:row>
      <xdr:rowOff>12375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4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105102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9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152844</xdr:rowOff>
    </xdr:from>
    <xdr:to>
      <xdr:col>50</xdr:col>
      <xdr:colOff>165100</xdr:colOff>
      <xdr:row>35</xdr:row>
      <xdr:rowOff>82994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8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99521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5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61989</xdr:rowOff>
    </xdr:from>
    <xdr:to>
      <xdr:col>46</xdr:col>
      <xdr:colOff>38100</xdr:colOff>
      <xdr:row>36</xdr:row>
      <xdr:rowOff>163589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3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154716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89092</xdr:rowOff>
    </xdr:from>
    <xdr:to>
      <xdr:col>41</xdr:col>
      <xdr:colOff>101600</xdr:colOff>
      <xdr:row>31</xdr:row>
      <xdr:rowOff>19242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2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35769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00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38937</xdr:rowOff>
    </xdr:from>
    <xdr:to>
      <xdr:col>36</xdr:col>
      <xdr:colOff>165100</xdr:colOff>
      <xdr:row>36</xdr:row>
      <xdr:rowOff>140537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1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157064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59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163355</xdr:rowOff>
    </xdr:from>
    <xdr:to>
      <xdr:col>55</xdr:col>
      <xdr:colOff>0</xdr:colOff>
      <xdr:row>56</xdr:row>
      <xdr:rowOff>23082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93105"/>
          <a:ext cx="838200" cy="3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47206</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163355</xdr:rowOff>
    </xdr:from>
    <xdr:to>
      <xdr:col>50</xdr:col>
      <xdr:colOff>114300</xdr:colOff>
      <xdr:row>56</xdr:row>
      <xdr:rowOff>33776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93105"/>
          <a:ext cx="889000" cy="4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16153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111445</xdr:rowOff>
    </xdr:from>
    <xdr:to>
      <xdr:col>45</xdr:col>
      <xdr:colOff>177800</xdr:colOff>
      <xdr:row>56</xdr:row>
      <xdr:rowOff>33776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41195"/>
          <a:ext cx="889000" cy="9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22177</xdr:rowOff>
    </xdr:from>
    <xdr:to>
      <xdr:col>41</xdr:col>
      <xdr:colOff>50800</xdr:colOff>
      <xdr:row>55</xdr:row>
      <xdr:rowOff>111445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51927"/>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138381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161508</xdr:rowOff>
    </xdr:from>
    <xdr:to>
      <xdr:col>36</xdr:col>
      <xdr:colOff>165100</xdr:colOff>
      <xdr:row>57</xdr:row>
      <xdr:rowOff>91658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6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82785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8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143732</xdr:rowOff>
    </xdr:from>
    <xdr:to>
      <xdr:col>55</xdr:col>
      <xdr:colOff>50800</xdr:colOff>
      <xdr:row>56</xdr:row>
      <xdr:rowOff>73882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166609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2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112555</xdr:rowOff>
    </xdr:from>
    <xdr:to>
      <xdr:col>50</xdr:col>
      <xdr:colOff>165100</xdr:colOff>
      <xdr:row>56</xdr:row>
      <xdr:rowOff>42705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59232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1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154426</xdr:rowOff>
    </xdr:from>
    <xdr:to>
      <xdr:col>46</xdr:col>
      <xdr:colOff>38100</xdr:colOff>
      <xdr:row>56</xdr:row>
      <xdr:rowOff>84576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101103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60645</xdr:rowOff>
    </xdr:from>
    <xdr:to>
      <xdr:col>41</xdr:col>
      <xdr:colOff>101600</xdr:colOff>
      <xdr:row>55</xdr:row>
      <xdr:rowOff>162245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7322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6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142827</xdr:rowOff>
    </xdr:from>
    <xdr:to>
      <xdr:col>36</xdr:col>
      <xdr:colOff>165100</xdr:colOff>
      <xdr:row>55</xdr:row>
      <xdr:rowOff>72977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89504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17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94628</xdr:rowOff>
    </xdr:from>
    <xdr:to>
      <xdr:col>55</xdr:col>
      <xdr:colOff>0</xdr:colOff>
      <xdr:row>75</xdr:row>
      <xdr:rowOff>145072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953378"/>
          <a:ext cx="8382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23722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145072</xdr:rowOff>
    </xdr:from>
    <xdr:to>
      <xdr:col>50</xdr:col>
      <xdr:colOff>114300</xdr:colOff>
      <xdr:row>76</xdr:row>
      <xdr:rowOff>4063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03822"/>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134345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3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19571</xdr:rowOff>
    </xdr:from>
    <xdr:to>
      <xdr:col>45</xdr:col>
      <xdr:colOff>177800</xdr:colOff>
      <xdr:row>76</xdr:row>
      <xdr:rowOff>4063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706871"/>
          <a:ext cx="889000" cy="3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151509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19571</xdr:rowOff>
    </xdr:from>
    <xdr:to>
      <xdr:col>41</xdr:col>
      <xdr:colOff>50800</xdr:colOff>
      <xdr:row>74</xdr:row>
      <xdr:rowOff>50203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70687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159187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125049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43828</xdr:rowOff>
    </xdr:from>
    <xdr:to>
      <xdr:col>55</xdr:col>
      <xdr:colOff>50800</xdr:colOff>
      <xdr:row>75</xdr:row>
      <xdr:rowOff>145428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66705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5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94272</xdr:rowOff>
    </xdr:from>
    <xdr:to>
      <xdr:col>50</xdr:col>
      <xdr:colOff>165100</xdr:colOff>
      <xdr:row>76</xdr:row>
      <xdr:rowOff>24422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40949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124714</xdr:rowOff>
    </xdr:from>
    <xdr:to>
      <xdr:col>46</xdr:col>
      <xdr:colOff>38100</xdr:colOff>
      <xdr:row>76</xdr:row>
      <xdr:rowOff>54865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8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71391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5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140221</xdr:rowOff>
    </xdr:from>
    <xdr:to>
      <xdr:col>41</xdr:col>
      <xdr:colOff>101600</xdr:colOff>
      <xdr:row>74</xdr:row>
      <xdr:rowOff>70371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6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86898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4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170853</xdr:rowOff>
    </xdr:from>
    <xdr:to>
      <xdr:col>36</xdr:col>
      <xdr:colOff>165100</xdr:colOff>
      <xdr:row>74</xdr:row>
      <xdr:rowOff>101003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6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117530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46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163849</xdr:rowOff>
    </xdr:from>
    <xdr:to>
      <xdr:col>55</xdr:col>
      <xdr:colOff>0</xdr:colOff>
      <xdr:row>97</xdr:row>
      <xdr:rowOff>37630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23049"/>
          <a:ext cx="838200" cy="4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161424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2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163849</xdr:rowOff>
    </xdr:from>
    <xdr:to>
      <xdr:col>50</xdr:col>
      <xdr:colOff>114300</xdr:colOff>
      <xdr:row>97</xdr:row>
      <xdr:rowOff>31558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23049"/>
          <a:ext cx="889000" cy="3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133649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20737</xdr:rowOff>
    </xdr:from>
    <xdr:to>
      <xdr:col>45</xdr:col>
      <xdr:colOff>177800</xdr:colOff>
      <xdr:row>97</xdr:row>
      <xdr:rowOff>31558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51387"/>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133918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92289</xdr:rowOff>
    </xdr:from>
    <xdr:to>
      <xdr:col>41</xdr:col>
      <xdr:colOff>50800</xdr:colOff>
      <xdr:row>97</xdr:row>
      <xdr:rowOff>20737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51489"/>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86017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111728</xdr:rowOff>
    </xdr:from>
    <xdr:to>
      <xdr:col>36</xdr:col>
      <xdr:colOff>165100</xdr:colOff>
      <xdr:row>98</xdr:row>
      <xdr:rowOff>41878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33005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158280</xdr:rowOff>
    </xdr:from>
    <xdr:to>
      <xdr:col>55</xdr:col>
      <xdr:colOff>50800</xdr:colOff>
      <xdr:row>97</xdr:row>
      <xdr:rowOff>88430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9707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113049</xdr:rowOff>
    </xdr:from>
    <xdr:to>
      <xdr:col>50</xdr:col>
      <xdr:colOff>165100</xdr:colOff>
      <xdr:row>97</xdr:row>
      <xdr:rowOff>43199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4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152208</xdr:rowOff>
    </xdr:from>
    <xdr:to>
      <xdr:col>46</xdr:col>
      <xdr:colOff>38100</xdr:colOff>
      <xdr:row>97</xdr:row>
      <xdr:rowOff>82358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98885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8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141387</xdr:rowOff>
    </xdr:from>
    <xdr:to>
      <xdr:col>41</xdr:col>
      <xdr:colOff>101600</xdr:colOff>
      <xdr:row>97</xdr:row>
      <xdr:rowOff>71537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41489</xdr:rowOff>
    </xdr:from>
    <xdr:to>
      <xdr:col>36</xdr:col>
      <xdr:colOff>165100</xdr:colOff>
      <xdr:row>96</xdr:row>
      <xdr:rowOff>143089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159616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118046</xdr:rowOff>
    </xdr:from>
    <xdr:to>
      <xdr:col>85</xdr:col>
      <xdr:colOff>127000</xdr:colOff>
      <xdr:row>39</xdr:row>
      <xdr:rowOff>5931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3146"/>
          <a:ext cx="838200" cy="5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5931</xdr:rowOff>
    </xdr:from>
    <xdr:to>
      <xdr:col>81</xdr:col>
      <xdr:colOff>50800</xdr:colOff>
      <xdr:row>39</xdr:row>
      <xdr:rowOff>25870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92481"/>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8090</xdr:rowOff>
    </xdr:from>
    <xdr:to>
      <xdr:col>76</xdr:col>
      <xdr:colOff>114300</xdr:colOff>
      <xdr:row>39</xdr:row>
      <xdr:rowOff>25870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9464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106325</xdr:rowOff>
    </xdr:from>
    <xdr:to>
      <xdr:col>71</xdr:col>
      <xdr:colOff>177800</xdr:colOff>
      <xdr:row>39</xdr:row>
      <xdr:rowOff>8090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21425"/>
          <a:ext cx="889000" cy="7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119202</xdr:rowOff>
    </xdr:from>
    <xdr:to>
      <xdr:col>67</xdr:col>
      <xdr:colOff>101600</xdr:colOff>
      <xdr:row>39</xdr:row>
      <xdr:rowOff>49352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40479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67246</xdr:rowOff>
    </xdr:from>
    <xdr:to>
      <xdr:col>85</xdr:col>
      <xdr:colOff>177800</xdr:colOff>
      <xdr:row>38</xdr:row>
      <xdr:rowOff>168846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24947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126581</xdr:rowOff>
    </xdr:from>
    <xdr:to>
      <xdr:col>81</xdr:col>
      <xdr:colOff>101600</xdr:colOff>
      <xdr:row>39</xdr:row>
      <xdr:rowOff>56731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47858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146520</xdr:rowOff>
    </xdr:from>
    <xdr:to>
      <xdr:col>76</xdr:col>
      <xdr:colOff>165100</xdr:colOff>
      <xdr:row>39</xdr:row>
      <xdr:rowOff>76670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67797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128740</xdr:rowOff>
    </xdr:from>
    <xdr:to>
      <xdr:col>72</xdr:col>
      <xdr:colOff>38100</xdr:colOff>
      <xdr:row>39</xdr:row>
      <xdr:rowOff>58890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50017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55525</xdr:rowOff>
    </xdr:from>
    <xdr:to>
      <xdr:col>67</xdr:col>
      <xdr:colOff>101600</xdr:colOff>
      <xdr:row>38</xdr:row>
      <xdr:rowOff>157125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2202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11316</xdr:rowOff>
    </xdr:from>
    <xdr:to>
      <xdr:col>85</xdr:col>
      <xdr:colOff>127000</xdr:colOff>
      <xdr:row>73</xdr:row>
      <xdr:rowOff>22923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527166"/>
          <a:ext cx="8382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90009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7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22923</xdr:rowOff>
    </xdr:from>
    <xdr:to>
      <xdr:col>81</xdr:col>
      <xdr:colOff>50800</xdr:colOff>
      <xdr:row>73</xdr:row>
      <xdr:rowOff>61938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538773"/>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9618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61938</xdr:rowOff>
    </xdr:from>
    <xdr:to>
      <xdr:col>76</xdr:col>
      <xdr:colOff>114300</xdr:colOff>
      <xdr:row>73</xdr:row>
      <xdr:rowOff>110617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577788"/>
          <a:ext cx="8890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33608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74079</xdr:rowOff>
    </xdr:from>
    <xdr:to>
      <xdr:col>71</xdr:col>
      <xdr:colOff>177800</xdr:colOff>
      <xdr:row>73</xdr:row>
      <xdr:rowOff>110617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589929"/>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60951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63933</xdr:rowOff>
    </xdr:from>
    <xdr:to>
      <xdr:col>67</xdr:col>
      <xdr:colOff>101600</xdr:colOff>
      <xdr:row>76</xdr:row>
      <xdr:rowOff>165533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156660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131966</xdr:rowOff>
    </xdr:from>
    <xdr:to>
      <xdr:col>85</xdr:col>
      <xdr:colOff>177800</xdr:colOff>
      <xdr:row>73</xdr:row>
      <xdr:rowOff>62116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4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154843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3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143573</xdr:rowOff>
    </xdr:from>
    <xdr:to>
      <xdr:col>81</xdr:col>
      <xdr:colOff>101600</xdr:colOff>
      <xdr:row>73</xdr:row>
      <xdr:rowOff>73723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4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90250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2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11138</xdr:rowOff>
    </xdr:from>
    <xdr:to>
      <xdr:col>76</xdr:col>
      <xdr:colOff>165100</xdr:colOff>
      <xdr:row>73</xdr:row>
      <xdr:rowOff>112738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5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129265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3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59817</xdr:rowOff>
    </xdr:from>
    <xdr:to>
      <xdr:col>72</xdr:col>
      <xdr:colOff>38100</xdr:colOff>
      <xdr:row>73</xdr:row>
      <xdr:rowOff>161417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57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6494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3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23279</xdr:rowOff>
    </xdr:from>
    <xdr:to>
      <xdr:col>67</xdr:col>
      <xdr:colOff>101600</xdr:colOff>
      <xdr:row>73</xdr:row>
      <xdr:rowOff>124879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5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141406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3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21056</xdr:rowOff>
    </xdr:from>
    <xdr:to>
      <xdr:col>85</xdr:col>
      <xdr:colOff>127000</xdr:colOff>
      <xdr:row>96</xdr:row>
      <xdr:rowOff>64376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5965906"/>
          <a:ext cx="838200" cy="55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80080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39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21056</xdr:rowOff>
    </xdr:from>
    <xdr:to>
      <xdr:col>81</xdr:col>
      <xdr:colOff>50800</xdr:colOff>
      <xdr:row>95</xdr:row>
      <xdr:rowOff>105099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5965906"/>
          <a:ext cx="889000" cy="4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103103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105099</xdr:rowOff>
    </xdr:from>
    <xdr:to>
      <xdr:col>76</xdr:col>
      <xdr:colOff>114300</xdr:colOff>
      <xdr:row>97</xdr:row>
      <xdr:rowOff>46806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392849"/>
          <a:ext cx="889000" cy="2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46806</xdr:rowOff>
    </xdr:from>
    <xdr:to>
      <xdr:col>71</xdr:col>
      <xdr:colOff>177800</xdr:colOff>
      <xdr:row>98</xdr:row>
      <xdr:rowOff>38463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677456"/>
          <a:ext cx="889000" cy="16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155129</xdr:rowOff>
    </xdr:from>
    <xdr:to>
      <xdr:col>67</xdr:col>
      <xdr:colOff>101600</xdr:colOff>
      <xdr:row>98</xdr:row>
      <xdr:rowOff>85279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101806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13576</xdr:rowOff>
    </xdr:from>
    <xdr:to>
      <xdr:col>85</xdr:col>
      <xdr:colOff>177800</xdr:colOff>
      <xdr:row>96</xdr:row>
      <xdr:rowOff>115176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36453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32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141706</xdr:rowOff>
    </xdr:from>
    <xdr:to>
      <xdr:col>81</xdr:col>
      <xdr:colOff>101600</xdr:colOff>
      <xdr:row>93</xdr:row>
      <xdr:rowOff>71856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59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88383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69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54299</xdr:rowOff>
    </xdr:from>
    <xdr:to>
      <xdr:col>76</xdr:col>
      <xdr:colOff>165100</xdr:colOff>
      <xdr:row>95</xdr:row>
      <xdr:rowOff>155899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3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976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1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167456</xdr:rowOff>
    </xdr:from>
    <xdr:to>
      <xdr:col>72</xdr:col>
      <xdr:colOff>38100</xdr:colOff>
      <xdr:row>97</xdr:row>
      <xdr:rowOff>97606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114133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4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159113</xdr:rowOff>
    </xdr:from>
    <xdr:to>
      <xdr:col>67</xdr:col>
      <xdr:colOff>101600</xdr:colOff>
      <xdr:row>98</xdr:row>
      <xdr:rowOff>89263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80390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8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56604</xdr:rowOff>
    </xdr:from>
    <xdr:to>
      <xdr:col>116</xdr:col>
      <xdr:colOff>63500</xdr:colOff>
      <xdr:row>38</xdr:row>
      <xdr:rowOff>22485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400254"/>
          <a:ext cx="838200" cy="13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109639</xdr:rowOff>
    </xdr:from>
    <xdr:to>
      <xdr:col>111</xdr:col>
      <xdr:colOff>177800</xdr:colOff>
      <xdr:row>38</xdr:row>
      <xdr:rowOff>22485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453289"/>
          <a:ext cx="889000" cy="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28543</xdr:rowOff>
    </xdr:from>
    <xdr:to>
      <xdr:col>107</xdr:col>
      <xdr:colOff>50800</xdr:colOff>
      <xdr:row>37</xdr:row>
      <xdr:rowOff>109639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200743"/>
          <a:ext cx="889000" cy="25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28543</xdr:rowOff>
    </xdr:from>
    <xdr:to>
      <xdr:col>102</xdr:col>
      <xdr:colOff>114300</xdr:colOff>
      <xdr:row>37</xdr:row>
      <xdr:rowOff>3854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200743"/>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8748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164254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5804</xdr:rowOff>
    </xdr:from>
    <xdr:to>
      <xdr:col>116</xdr:col>
      <xdr:colOff>114300</xdr:colOff>
      <xdr:row>37</xdr:row>
      <xdr:rowOff>107404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3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155681</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32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143135</xdr:rowOff>
    </xdr:from>
    <xdr:to>
      <xdr:col>112</xdr:col>
      <xdr:colOff>38100</xdr:colOff>
      <xdr:row>38</xdr:row>
      <xdr:rowOff>73285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64412</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66333" y="6579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58839</xdr:rowOff>
    </xdr:from>
    <xdr:to>
      <xdr:col>107</xdr:col>
      <xdr:colOff>101600</xdr:colOff>
      <xdr:row>37</xdr:row>
      <xdr:rowOff>160439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151566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149193</xdr:rowOff>
    </xdr:from>
    <xdr:to>
      <xdr:col>102</xdr:col>
      <xdr:colOff>165100</xdr:colOff>
      <xdr:row>36</xdr:row>
      <xdr:rowOff>79343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1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95870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92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124504</xdr:rowOff>
    </xdr:from>
    <xdr:to>
      <xdr:col>98</xdr:col>
      <xdr:colOff>38100</xdr:colOff>
      <xdr:row>37</xdr:row>
      <xdr:rowOff>54654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2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71181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07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68788</xdr:rowOff>
    </xdr:from>
    <xdr:to>
      <xdr:col>116</xdr:col>
      <xdr:colOff>63500</xdr:colOff>
      <xdr:row>58</xdr:row>
      <xdr:rowOff>135037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12888"/>
          <a:ext cx="838200" cy="6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135037</xdr:rowOff>
    </xdr:from>
    <xdr:to>
      <xdr:col>111</xdr:col>
      <xdr:colOff>177800</xdr:colOff>
      <xdr:row>58</xdr:row>
      <xdr:rowOff>135128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7913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135128</xdr:rowOff>
    </xdr:from>
    <xdr:to>
      <xdr:col>107</xdr:col>
      <xdr:colOff>50800</xdr:colOff>
      <xdr:row>58</xdr:row>
      <xdr:rowOff>135220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7922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135220</xdr:rowOff>
    </xdr:from>
    <xdr:to>
      <xdr:col>102</xdr:col>
      <xdr:colOff>114300</xdr:colOff>
      <xdr:row>58</xdr:row>
      <xdr:rowOff>135311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7932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162555</xdr:rowOff>
    </xdr:from>
    <xdr:to>
      <xdr:col>98</xdr:col>
      <xdr:colOff>38100</xdr:colOff>
      <xdr:row>58</xdr:row>
      <xdr:rowOff>92705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109232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17988</xdr:rowOff>
    </xdr:from>
    <xdr:to>
      <xdr:col>116</xdr:col>
      <xdr:colOff>114300</xdr:colOff>
      <xdr:row>58</xdr:row>
      <xdr:rowOff>119588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104365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7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84237</xdr:rowOff>
    </xdr:from>
    <xdr:to>
      <xdr:col>112</xdr:col>
      <xdr:colOff>38100</xdr:colOff>
      <xdr:row>59</xdr:row>
      <xdr:rowOff>14387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5514</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2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84328</xdr:rowOff>
    </xdr:from>
    <xdr:to>
      <xdr:col>107</xdr:col>
      <xdr:colOff>101600</xdr:colOff>
      <xdr:row>59</xdr:row>
      <xdr:rowOff>14478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5605</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2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84420</xdr:rowOff>
    </xdr:from>
    <xdr:to>
      <xdr:col>102</xdr:col>
      <xdr:colOff>165100</xdr:colOff>
      <xdr:row>59</xdr:row>
      <xdr:rowOff>14570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5697</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1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84511</xdr:rowOff>
    </xdr:from>
    <xdr:to>
      <xdr:col>98</xdr:col>
      <xdr:colOff>38100</xdr:colOff>
      <xdr:row>59</xdr:row>
      <xdr:rowOff>14661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5788</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121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72072</xdr:rowOff>
    </xdr:from>
    <xdr:to>
      <xdr:col>116</xdr:col>
      <xdr:colOff>63500</xdr:colOff>
      <xdr:row>75</xdr:row>
      <xdr:rowOff>94761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416472"/>
          <a:ext cx="838200" cy="53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124079</xdr:rowOff>
    </xdr:from>
    <xdr:to>
      <xdr:col>111</xdr:col>
      <xdr:colOff>177800</xdr:colOff>
      <xdr:row>72</xdr:row>
      <xdr:rowOff>72072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297029"/>
          <a:ext cx="889000" cy="1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124079</xdr:rowOff>
    </xdr:from>
    <xdr:to>
      <xdr:col>107</xdr:col>
      <xdr:colOff>50800</xdr:colOff>
      <xdr:row>71</xdr:row>
      <xdr:rowOff>150558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297029"/>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92266</xdr:rowOff>
    </xdr:from>
    <xdr:to>
      <xdr:col>102</xdr:col>
      <xdr:colOff>114300</xdr:colOff>
      <xdr:row>71</xdr:row>
      <xdr:rowOff>150558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265216"/>
          <a:ext cx="8890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120344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54400</xdr:rowOff>
    </xdr:from>
    <xdr:to>
      <xdr:col>98</xdr:col>
      <xdr:colOff>38100</xdr:colOff>
      <xdr:row>76</xdr:row>
      <xdr:rowOff>156000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147127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43961</xdr:rowOff>
    </xdr:from>
    <xdr:to>
      <xdr:col>116</xdr:col>
      <xdr:colOff>114300</xdr:colOff>
      <xdr:row>75</xdr:row>
      <xdr:rowOff>145561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22388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8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21272</xdr:rowOff>
    </xdr:from>
    <xdr:to>
      <xdr:col>112</xdr:col>
      <xdr:colOff>38100</xdr:colOff>
      <xdr:row>72</xdr:row>
      <xdr:rowOff>122872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3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139399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1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73279</xdr:rowOff>
    </xdr:from>
    <xdr:to>
      <xdr:col>107</xdr:col>
      <xdr:colOff>101600</xdr:colOff>
      <xdr:row>72</xdr:row>
      <xdr:rowOff>3429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2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19956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02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99758</xdr:rowOff>
    </xdr:from>
    <xdr:to>
      <xdr:col>102</xdr:col>
      <xdr:colOff>165100</xdr:colOff>
      <xdr:row>72</xdr:row>
      <xdr:rowOff>29908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2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46435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0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41466</xdr:rowOff>
    </xdr:from>
    <xdr:to>
      <xdr:col>98</xdr:col>
      <xdr:colOff>38100</xdr:colOff>
      <xdr:row>71</xdr:row>
      <xdr:rowOff>143066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2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159593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198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全体的な傾向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803.44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ｋ㎡）を有することとなったが、一方、人口については、県の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1,978,742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19,529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年国調人口）と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％の構成比となっており、「住民一人当たりのコスト」については、広大な区域における住民サービスの維持という側面もあり、類似団体内順位等、全体的に高い傾向にある。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特記事項（性質別）</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117,692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位で、全国平均・岐阜県平均と比べても高くなっている。正職員については合併当初に比べ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人以上の人員削減を行ってきたが、会計年度任用職員の人件費が増加しており、今後は会計年度任用職員を含めた職員数の削減を進めていく。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132,260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位で高い水準にある。これは合併に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より町域が広大となり公共施設の総量も多く、維持管理に係る経費が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多いことによる。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144,480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26,473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円増加した要因は、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Ｒ５年度から法適用化</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した下水道事業への繰出金の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性質別区分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変更（繰出金→補助費等）によるものである。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今後も公営企業への繰出金については料金体系の抜本的な見直しを実施するなど普通会計への圧迫を軽減させるよう努める。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33,613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円と前年より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34,153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した要因は、久瀬・藤橋地域振興基金など基金への積立が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19,062
18,751
803.44
14,924,298
14,489,770
321,040
9,277,681
13,170,212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160274</xdr:rowOff>
    </xdr:from>
    <xdr:to>
      <xdr:col>24</xdr:col>
      <xdr:colOff>63500</xdr:colOff>
      <xdr:row>37</xdr:row>
      <xdr:rowOff>80264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247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80264</xdr:rowOff>
    </xdr:from>
    <xdr:to>
      <xdr:col>19</xdr:col>
      <xdr:colOff>177800</xdr:colOff>
      <xdr:row>37</xdr:row>
      <xdr:rowOff>143891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3914"/>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19685</xdr:rowOff>
    </xdr:from>
    <xdr:to>
      <xdr:col>15</xdr:col>
      <xdr:colOff>50800</xdr:colOff>
      <xdr:row>37</xdr:row>
      <xdr:rowOff>143891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3335"/>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19685</xdr:rowOff>
    </xdr:from>
    <xdr:to>
      <xdr:col>10</xdr:col>
      <xdr:colOff>114300</xdr:colOff>
      <xdr:row>37</xdr:row>
      <xdr:rowOff>57404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6333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134620</xdr:rowOff>
    </xdr:from>
    <xdr:to>
      <xdr:col>6</xdr:col>
      <xdr:colOff>38100</xdr:colOff>
      <xdr:row>39</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109474</xdr:rowOff>
    </xdr:from>
    <xdr:to>
      <xdr:col>24</xdr:col>
      <xdr:colOff>114300</xdr:colOff>
      <xdr:row>37</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87901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29464</xdr:rowOff>
    </xdr:from>
    <xdr:to>
      <xdr:col>20</xdr:col>
      <xdr:colOff>38100</xdr:colOff>
      <xdr:row>37</xdr:row>
      <xdr:rowOff>131064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122191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93091</xdr:rowOff>
    </xdr:from>
    <xdr:to>
      <xdr:col>15</xdr:col>
      <xdr:colOff>101600</xdr:colOff>
      <xdr:row>38</xdr:row>
      <xdr:rowOff>23240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14368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140335</xdr:rowOff>
    </xdr:from>
    <xdr:to>
      <xdr:col>10</xdr:col>
      <xdr:colOff>165100</xdr:colOff>
      <xdr:row>37</xdr:row>
      <xdr:rowOff>70485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61612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6604</xdr:rowOff>
    </xdr:from>
    <xdr:to>
      <xdr:col>6</xdr:col>
      <xdr:colOff>38100</xdr:colOff>
      <xdr:row>37</xdr:row>
      <xdr:rowOff>108204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124731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140271</xdr:rowOff>
    </xdr:from>
    <xdr:to>
      <xdr:col>24</xdr:col>
      <xdr:colOff>62865</xdr:colOff>
      <xdr:row>57</xdr:row>
      <xdr:rowOff>78947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227121"/>
          <a:ext cx="1270" cy="62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82774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78947</xdr:rowOff>
    </xdr:from>
    <xdr:to>
      <xdr:col>24</xdr:col>
      <xdr:colOff>152400</xdr:colOff>
      <xdr:row>57</xdr:row>
      <xdr:rowOff>78947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86948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900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140271</xdr:rowOff>
    </xdr:from>
    <xdr:to>
      <xdr:col>24</xdr:col>
      <xdr:colOff>152400</xdr:colOff>
      <xdr:row>53</xdr:row>
      <xdr:rowOff>140271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22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135041</xdr:rowOff>
    </xdr:from>
    <xdr:to>
      <xdr:col>24</xdr:col>
      <xdr:colOff>63500</xdr:colOff>
      <xdr:row>54</xdr:row>
      <xdr:rowOff>170145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21891"/>
          <a:ext cx="838200" cy="20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98014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27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119587</xdr:rowOff>
    </xdr:from>
    <xdr:to>
      <xdr:col>24</xdr:col>
      <xdr:colOff>114300</xdr:colOff>
      <xdr:row>56</xdr:row>
      <xdr:rowOff>49737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135041</xdr:rowOff>
    </xdr:from>
    <xdr:to>
      <xdr:col>19</xdr:col>
      <xdr:colOff>177800</xdr:colOff>
      <xdr:row>54</xdr:row>
      <xdr:rowOff>164819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21891"/>
          <a:ext cx="889000" cy="20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95420</xdr:rowOff>
    </xdr:from>
    <xdr:to>
      <xdr:col>20</xdr:col>
      <xdr:colOff>38100</xdr:colOff>
      <xdr:row>56</xdr:row>
      <xdr:rowOff>25570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16697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16320</xdr:rowOff>
    </xdr:from>
    <xdr:to>
      <xdr:col>15</xdr:col>
      <xdr:colOff>50800</xdr:colOff>
      <xdr:row>54</xdr:row>
      <xdr:rowOff>164819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31720"/>
          <a:ext cx="889000" cy="49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80497</xdr:rowOff>
    </xdr:from>
    <xdr:to>
      <xdr:col>15</xdr:col>
      <xdr:colOff>101600</xdr:colOff>
      <xdr:row>56</xdr:row>
      <xdr:rowOff>10647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1774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16320</xdr:rowOff>
    </xdr:from>
    <xdr:to>
      <xdr:col>10</xdr:col>
      <xdr:colOff>114300</xdr:colOff>
      <xdr:row>55</xdr:row>
      <xdr:rowOff>46166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31720"/>
          <a:ext cx="889000" cy="5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53179</xdr:rowOff>
    </xdr:from>
    <xdr:to>
      <xdr:col>10</xdr:col>
      <xdr:colOff>165100</xdr:colOff>
      <xdr:row>53</xdr:row>
      <xdr:rowOff>154779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145906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133372</xdr:rowOff>
    </xdr:from>
    <xdr:to>
      <xdr:col>6</xdr:col>
      <xdr:colOff>38100</xdr:colOff>
      <xdr:row>57</xdr:row>
      <xdr:rowOff>63522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54649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119345</xdr:rowOff>
    </xdr:from>
    <xdr:to>
      <xdr:col>24</xdr:col>
      <xdr:colOff>114300</xdr:colOff>
      <xdr:row>55</xdr:row>
      <xdr:rowOff>49495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142222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2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84241</xdr:rowOff>
    </xdr:from>
    <xdr:to>
      <xdr:col>20</xdr:col>
      <xdr:colOff>38100</xdr:colOff>
      <xdr:row>54</xdr:row>
      <xdr:rowOff>14391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30918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4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114019</xdr:rowOff>
    </xdr:from>
    <xdr:to>
      <xdr:col>15</xdr:col>
      <xdr:colOff>101600</xdr:colOff>
      <xdr:row>55</xdr:row>
      <xdr:rowOff>44169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60696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4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136970</xdr:rowOff>
    </xdr:from>
    <xdr:to>
      <xdr:col>10</xdr:col>
      <xdr:colOff>165100</xdr:colOff>
      <xdr:row>52</xdr:row>
      <xdr:rowOff>67120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83647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5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166816</xdr:rowOff>
    </xdr:from>
    <xdr:to>
      <xdr:col>6</xdr:col>
      <xdr:colOff>38100</xdr:colOff>
      <xdr:row>55</xdr:row>
      <xdr:rowOff>96966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113493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0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73723</xdr:rowOff>
    </xdr:from>
    <xdr:to>
      <xdr:col>24</xdr:col>
      <xdr:colOff>63500</xdr:colOff>
      <xdr:row>76</xdr:row>
      <xdr:rowOff>31077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32473"/>
          <a:ext cx="838200" cy="1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123927</xdr:rowOff>
    </xdr:from>
    <xdr:to>
      <xdr:col>19</xdr:col>
      <xdr:colOff>177800</xdr:colOff>
      <xdr:row>76</xdr:row>
      <xdr:rowOff>31077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82677"/>
          <a:ext cx="8890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123927</xdr:rowOff>
    </xdr:from>
    <xdr:to>
      <xdr:col>15</xdr:col>
      <xdr:colOff>50800</xdr:colOff>
      <xdr:row>77</xdr:row>
      <xdr:rowOff>68771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82677"/>
          <a:ext cx="889000" cy="2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68771</xdr:rowOff>
    </xdr:from>
    <xdr:to>
      <xdr:col>10</xdr:col>
      <xdr:colOff>114300</xdr:colOff>
      <xdr:row>77</xdr:row>
      <xdr:rowOff>110973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0421"/>
          <a:ext cx="889000" cy="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111091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22923</xdr:rowOff>
    </xdr:from>
    <xdr:to>
      <xdr:col>24</xdr:col>
      <xdr:colOff>114300</xdr:colOff>
      <xdr:row>75</xdr:row>
      <xdr:rowOff>124523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6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151727</xdr:rowOff>
    </xdr:from>
    <xdr:to>
      <xdr:col>20</xdr:col>
      <xdr:colOff>38100</xdr:colOff>
      <xdr:row>76</xdr:row>
      <xdr:rowOff>81877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73004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0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73127</xdr:rowOff>
    </xdr:from>
    <xdr:to>
      <xdr:col>15</xdr:col>
      <xdr:colOff>101600</xdr:colOff>
      <xdr:row>76</xdr:row>
      <xdr:rowOff>3277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165854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2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17971</xdr:rowOff>
    </xdr:from>
    <xdr:to>
      <xdr:col>10</xdr:col>
      <xdr:colOff>165100</xdr:colOff>
      <xdr:row>77</xdr:row>
      <xdr:rowOff>119571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110698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1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60173</xdr:rowOff>
    </xdr:from>
    <xdr:to>
      <xdr:col>6</xdr:col>
      <xdr:colOff>38100</xdr:colOff>
      <xdr:row>77</xdr:row>
      <xdr:rowOff>161773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3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65650</xdr:rowOff>
    </xdr:from>
    <xdr:to>
      <xdr:col>24</xdr:col>
      <xdr:colOff>63500</xdr:colOff>
      <xdr:row>94</xdr:row>
      <xdr:rowOff>111810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010500"/>
          <a:ext cx="838200" cy="2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162393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5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111810</xdr:rowOff>
    </xdr:from>
    <xdr:to>
      <xdr:col>19</xdr:col>
      <xdr:colOff>177800</xdr:colOff>
      <xdr:row>94</xdr:row>
      <xdr:rowOff>118816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28110"/>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138699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118816</xdr:rowOff>
    </xdr:from>
    <xdr:to>
      <xdr:col>15</xdr:col>
      <xdr:colOff>50800</xdr:colOff>
      <xdr:row>95</xdr:row>
      <xdr:rowOff>2964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35116"/>
          <a:ext cx="889000" cy="5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101813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2964</xdr:rowOff>
    </xdr:from>
    <xdr:to>
      <xdr:col>10</xdr:col>
      <xdr:colOff>114300</xdr:colOff>
      <xdr:row>95</xdr:row>
      <xdr:rowOff>111875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90714"/>
          <a:ext cx="889000" cy="10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151975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1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110927</xdr:rowOff>
    </xdr:from>
    <xdr:to>
      <xdr:col>6</xdr:col>
      <xdr:colOff>38100</xdr:colOff>
      <xdr:row>98</xdr:row>
      <xdr:rowOff>41077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32204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14850</xdr:rowOff>
    </xdr:from>
    <xdr:to>
      <xdr:col>24</xdr:col>
      <xdr:colOff>114300</xdr:colOff>
      <xdr:row>93</xdr:row>
      <xdr:rowOff>116450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5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37727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61010</xdr:rowOff>
    </xdr:from>
    <xdr:to>
      <xdr:col>20</xdr:col>
      <xdr:colOff>38100</xdr:colOff>
      <xdr:row>94</xdr:row>
      <xdr:rowOff>162610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7687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5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68016</xdr:rowOff>
    </xdr:from>
    <xdr:to>
      <xdr:col>15</xdr:col>
      <xdr:colOff>101600</xdr:colOff>
      <xdr:row>94</xdr:row>
      <xdr:rowOff>169616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14693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123614</xdr:rowOff>
    </xdr:from>
    <xdr:to>
      <xdr:col>10</xdr:col>
      <xdr:colOff>165100</xdr:colOff>
      <xdr:row>95</xdr:row>
      <xdr:rowOff>53764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70291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61075</xdr:rowOff>
    </xdr:from>
    <xdr:to>
      <xdr:col>6</xdr:col>
      <xdr:colOff>38100</xdr:colOff>
      <xdr:row>95</xdr:row>
      <xdr:rowOff>162675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7752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140276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68326</xdr:rowOff>
    </xdr:from>
    <xdr:to>
      <xdr:col>36</xdr:col>
      <xdr:colOff>165100</xdr:colOff>
      <xdr:row>36</xdr:row>
      <xdr:rowOff>169926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15003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134262</xdr:rowOff>
    </xdr:from>
    <xdr:to>
      <xdr:col>55</xdr:col>
      <xdr:colOff>0</xdr:colOff>
      <xdr:row>53</xdr:row>
      <xdr:rowOff>168846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221112"/>
          <a:ext cx="8382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141263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71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113509</xdr:rowOff>
    </xdr:from>
    <xdr:to>
      <xdr:col>50</xdr:col>
      <xdr:colOff>114300</xdr:colOff>
      <xdr:row>53</xdr:row>
      <xdr:rowOff>168846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200359"/>
          <a:ext cx="889000" cy="5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113509</xdr:rowOff>
    </xdr:from>
    <xdr:to>
      <xdr:col>45</xdr:col>
      <xdr:colOff>177800</xdr:colOff>
      <xdr:row>54</xdr:row>
      <xdr:rowOff>5610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200359"/>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109737</xdr:rowOff>
    </xdr:from>
    <xdr:to>
      <xdr:col>41</xdr:col>
      <xdr:colOff>50800</xdr:colOff>
      <xdr:row>54</xdr:row>
      <xdr:rowOff>5610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196587"/>
          <a:ext cx="8890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72944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66285</xdr:rowOff>
    </xdr:from>
    <xdr:to>
      <xdr:col>36</xdr:col>
      <xdr:colOff>165100</xdr:colOff>
      <xdr:row>57</xdr:row>
      <xdr:rowOff>167885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159012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83462</xdr:rowOff>
    </xdr:from>
    <xdr:to>
      <xdr:col>55</xdr:col>
      <xdr:colOff>50800</xdr:colOff>
      <xdr:row>54</xdr:row>
      <xdr:rowOff>13612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17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106339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2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118046</xdr:rowOff>
    </xdr:from>
    <xdr:to>
      <xdr:col>50</xdr:col>
      <xdr:colOff>165100</xdr:colOff>
      <xdr:row>54</xdr:row>
      <xdr:rowOff>48196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64723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9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62709</xdr:rowOff>
    </xdr:from>
    <xdr:to>
      <xdr:col>46</xdr:col>
      <xdr:colOff>38100</xdr:colOff>
      <xdr:row>53</xdr:row>
      <xdr:rowOff>164309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1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9386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892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126260</xdr:rowOff>
    </xdr:from>
    <xdr:to>
      <xdr:col>41</xdr:col>
      <xdr:colOff>101600</xdr:colOff>
      <xdr:row>54</xdr:row>
      <xdr:rowOff>56410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2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72937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98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58937</xdr:rowOff>
    </xdr:from>
    <xdr:to>
      <xdr:col>36</xdr:col>
      <xdr:colOff>165100</xdr:colOff>
      <xdr:row>53</xdr:row>
      <xdr:rowOff>160537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1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5614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9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61225</xdr:rowOff>
    </xdr:from>
    <xdr:to>
      <xdr:col>55</xdr:col>
      <xdr:colOff>0</xdr:colOff>
      <xdr:row>74</xdr:row>
      <xdr:rowOff>136827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577075"/>
          <a:ext cx="838200" cy="24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131106</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8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136827</xdr:rowOff>
    </xdr:from>
    <xdr:to>
      <xdr:col>50</xdr:col>
      <xdr:colOff>114300</xdr:colOff>
      <xdr:row>75</xdr:row>
      <xdr:rowOff>70206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824127"/>
          <a:ext cx="8890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160368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67103</xdr:rowOff>
    </xdr:from>
    <xdr:to>
      <xdr:col>45</xdr:col>
      <xdr:colOff>177800</xdr:colOff>
      <xdr:row>75</xdr:row>
      <xdr:rowOff>70206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411503"/>
          <a:ext cx="889000" cy="51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14259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67103</xdr:rowOff>
    </xdr:from>
    <xdr:to>
      <xdr:col>41</xdr:col>
      <xdr:colOff>50800</xdr:colOff>
      <xdr:row>75</xdr:row>
      <xdr:rowOff>120236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411503"/>
          <a:ext cx="889000" cy="56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125392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79559</xdr:rowOff>
    </xdr:from>
    <xdr:to>
      <xdr:col>36</xdr:col>
      <xdr:colOff>165100</xdr:colOff>
      <xdr:row>78</xdr:row>
      <xdr:rowOff>9709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10425</xdr:rowOff>
    </xdr:from>
    <xdr:to>
      <xdr:col>55</xdr:col>
      <xdr:colOff>50800</xdr:colOff>
      <xdr:row>73</xdr:row>
      <xdr:rowOff>112025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5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33302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37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86027</xdr:rowOff>
    </xdr:from>
    <xdr:to>
      <xdr:col>50</xdr:col>
      <xdr:colOff>165100</xdr:colOff>
      <xdr:row>75</xdr:row>
      <xdr:rowOff>16177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7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32704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54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19406</xdr:rowOff>
    </xdr:from>
    <xdr:to>
      <xdr:col>46</xdr:col>
      <xdr:colOff>38100</xdr:colOff>
      <xdr:row>75</xdr:row>
      <xdr:rowOff>121006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137533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5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16303</xdr:rowOff>
    </xdr:from>
    <xdr:to>
      <xdr:col>41</xdr:col>
      <xdr:colOff>101600</xdr:colOff>
      <xdr:row>72</xdr:row>
      <xdr:rowOff>117903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36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134430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1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69436</xdr:rowOff>
    </xdr:from>
    <xdr:to>
      <xdr:col>36</xdr:col>
      <xdr:colOff>165100</xdr:colOff>
      <xdr:row>75</xdr:row>
      <xdr:rowOff>171036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16113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126727</xdr:rowOff>
    </xdr:from>
    <xdr:to>
      <xdr:col>55</xdr:col>
      <xdr:colOff>0</xdr:colOff>
      <xdr:row>94</xdr:row>
      <xdr:rowOff>143187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5900127"/>
          <a:ext cx="838200" cy="3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126727</xdr:rowOff>
    </xdr:from>
    <xdr:to>
      <xdr:col>50</xdr:col>
      <xdr:colOff>114300</xdr:colOff>
      <xdr:row>93</xdr:row>
      <xdr:rowOff>70758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900127"/>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154785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70758</xdr:rowOff>
    </xdr:from>
    <xdr:to>
      <xdr:col>45</xdr:col>
      <xdr:colOff>177800</xdr:colOff>
      <xdr:row>94</xdr:row>
      <xdr:rowOff>91199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015608"/>
          <a:ext cx="889000" cy="19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42239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91199</xdr:rowOff>
    </xdr:from>
    <xdr:to>
      <xdr:col>41</xdr:col>
      <xdr:colOff>50800</xdr:colOff>
      <xdr:row>95</xdr:row>
      <xdr:rowOff>50736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07499"/>
          <a:ext cx="889000" cy="1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12234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92387</xdr:rowOff>
    </xdr:from>
    <xdr:to>
      <xdr:col>55</xdr:col>
      <xdr:colOff>50800</xdr:colOff>
      <xdr:row>95</xdr:row>
      <xdr:rowOff>22537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70814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8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75927</xdr:rowOff>
    </xdr:from>
    <xdr:to>
      <xdr:col>50</xdr:col>
      <xdr:colOff>165100</xdr:colOff>
      <xdr:row>93</xdr:row>
      <xdr:rowOff>6077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8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22604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62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19958</xdr:rowOff>
    </xdr:from>
    <xdr:to>
      <xdr:col>46</xdr:col>
      <xdr:colOff>38100</xdr:colOff>
      <xdr:row>93</xdr:row>
      <xdr:rowOff>121558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9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138085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7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40399</xdr:rowOff>
    </xdr:from>
    <xdr:to>
      <xdr:col>41</xdr:col>
      <xdr:colOff>101600</xdr:colOff>
      <xdr:row>94</xdr:row>
      <xdr:rowOff>141999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158526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3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171386</xdr:rowOff>
    </xdr:from>
    <xdr:to>
      <xdr:col>36</xdr:col>
      <xdr:colOff>165100</xdr:colOff>
      <xdr:row>95</xdr:row>
      <xdr:rowOff>101536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118063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87950</xdr:rowOff>
    </xdr:from>
    <xdr:to>
      <xdr:col>85</xdr:col>
      <xdr:colOff>127000</xdr:colOff>
      <xdr:row>37</xdr:row>
      <xdr:rowOff>92289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31600"/>
          <a:ext cx="838200" cy="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90160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3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90505</xdr:rowOff>
    </xdr:from>
    <xdr:to>
      <xdr:col>81</xdr:col>
      <xdr:colOff>50800</xdr:colOff>
      <xdr:row>37</xdr:row>
      <xdr:rowOff>92289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34155"/>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60693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90505</xdr:rowOff>
    </xdr:from>
    <xdr:to>
      <xdr:col>76</xdr:col>
      <xdr:colOff>114300</xdr:colOff>
      <xdr:row>37</xdr:row>
      <xdr:rowOff>140198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34155"/>
          <a:ext cx="889000" cy="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140198</xdr:rowOff>
    </xdr:from>
    <xdr:to>
      <xdr:col>71</xdr:col>
      <xdr:colOff>177800</xdr:colOff>
      <xdr:row>38</xdr:row>
      <xdr:rowOff>3212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83848"/>
          <a:ext cx="889000" cy="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36306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1703</xdr:rowOff>
    </xdr:from>
    <xdr:to>
      <xdr:col>67</xdr:col>
      <xdr:colOff>101600</xdr:colOff>
      <xdr:row>38</xdr:row>
      <xdr:rowOff>103303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94430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6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37150</xdr:rowOff>
    </xdr:from>
    <xdr:to>
      <xdr:col>85</xdr:col>
      <xdr:colOff>177800</xdr:colOff>
      <xdr:row>37</xdr:row>
      <xdr:rowOff>138750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8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60027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3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41489</xdr:rowOff>
    </xdr:from>
    <xdr:to>
      <xdr:col>81</xdr:col>
      <xdr:colOff>101600</xdr:colOff>
      <xdr:row>37</xdr:row>
      <xdr:rowOff>143089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159616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16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39705</xdr:rowOff>
    </xdr:from>
    <xdr:to>
      <xdr:col>76</xdr:col>
      <xdr:colOff>165100</xdr:colOff>
      <xdr:row>37</xdr:row>
      <xdr:rowOff>141305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157832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5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89398</xdr:rowOff>
    </xdr:from>
    <xdr:to>
      <xdr:col>72</xdr:col>
      <xdr:colOff>38100</xdr:colOff>
      <xdr:row>38</xdr:row>
      <xdr:rowOff>19548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36075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0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123862</xdr:rowOff>
    </xdr:from>
    <xdr:to>
      <xdr:col>67</xdr:col>
      <xdr:colOff>101600</xdr:colOff>
      <xdr:row>38</xdr:row>
      <xdr:rowOff>54012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70539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24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157645</xdr:rowOff>
    </xdr:from>
    <xdr:to>
      <xdr:col>85</xdr:col>
      <xdr:colOff>127000</xdr:colOff>
      <xdr:row>57</xdr:row>
      <xdr:rowOff>28702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58845"/>
          <a:ext cx="838200" cy="4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28702</xdr:rowOff>
    </xdr:from>
    <xdr:to>
      <xdr:col>81</xdr:col>
      <xdr:colOff>50800</xdr:colOff>
      <xdr:row>57</xdr:row>
      <xdr:rowOff>82474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01352"/>
          <a:ext cx="889000" cy="5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14986</xdr:rowOff>
    </xdr:from>
    <xdr:to>
      <xdr:col>76</xdr:col>
      <xdr:colOff>114300</xdr:colOff>
      <xdr:row>57</xdr:row>
      <xdr:rowOff>82474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16186"/>
          <a:ext cx="889000" cy="2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122720</xdr:rowOff>
    </xdr:from>
    <xdr:to>
      <xdr:col>71</xdr:col>
      <xdr:colOff>177800</xdr:colOff>
      <xdr:row>56</xdr:row>
      <xdr:rowOff>14986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209570"/>
          <a:ext cx="889000" cy="40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126178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43802</xdr:rowOff>
    </xdr:from>
    <xdr:to>
      <xdr:col>67</xdr:col>
      <xdr:colOff>101600</xdr:colOff>
      <xdr:row>57</xdr:row>
      <xdr:rowOff>145402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1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136529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106845</xdr:rowOff>
    </xdr:from>
    <xdr:to>
      <xdr:col>85</xdr:col>
      <xdr:colOff>177800</xdr:colOff>
      <xdr:row>57</xdr:row>
      <xdr:rowOff>36995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85272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8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149352</xdr:rowOff>
    </xdr:from>
    <xdr:to>
      <xdr:col>81</xdr:col>
      <xdr:colOff>101600</xdr:colOff>
      <xdr:row>57</xdr:row>
      <xdr:rowOff>79502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70629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4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31674</xdr:rowOff>
    </xdr:from>
    <xdr:to>
      <xdr:col>76</xdr:col>
      <xdr:colOff>165100</xdr:colOff>
      <xdr:row>57</xdr:row>
      <xdr:rowOff>133274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124401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135636</xdr:rowOff>
    </xdr:from>
    <xdr:to>
      <xdr:col>72</xdr:col>
      <xdr:colOff>38100</xdr:colOff>
      <xdr:row>56</xdr:row>
      <xdr:rowOff>65786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82313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71920</xdr:rowOff>
    </xdr:from>
    <xdr:to>
      <xdr:col>67</xdr:col>
      <xdr:colOff>101600</xdr:colOff>
      <xdr:row>54</xdr:row>
      <xdr:rowOff>2070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1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18597</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893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118047</xdr:rowOff>
    </xdr:from>
    <xdr:to>
      <xdr:col>85</xdr:col>
      <xdr:colOff>127000</xdr:colOff>
      <xdr:row>79</xdr:row>
      <xdr:rowOff>5931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91147"/>
          <a:ext cx="838200" cy="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5931</xdr:rowOff>
    </xdr:from>
    <xdr:to>
      <xdr:col>81</xdr:col>
      <xdr:colOff>50800</xdr:colOff>
      <xdr:row>79</xdr:row>
      <xdr:rowOff>25870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50481"/>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8089</xdr:rowOff>
    </xdr:from>
    <xdr:to>
      <xdr:col>76</xdr:col>
      <xdr:colOff>114300</xdr:colOff>
      <xdr:row>79</xdr:row>
      <xdr:rowOff>25870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526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106324</xdr:rowOff>
    </xdr:from>
    <xdr:to>
      <xdr:col>71</xdr:col>
      <xdr:colOff>177800</xdr:colOff>
      <xdr:row>79</xdr:row>
      <xdr:rowOff>8089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79424"/>
          <a:ext cx="889000" cy="7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119202</xdr:rowOff>
    </xdr:from>
    <xdr:to>
      <xdr:col>67</xdr:col>
      <xdr:colOff>101600</xdr:colOff>
      <xdr:row>79</xdr:row>
      <xdr:rowOff>49352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9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40479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5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67247</xdr:rowOff>
    </xdr:from>
    <xdr:to>
      <xdr:col>85</xdr:col>
      <xdr:colOff>177800</xdr:colOff>
      <xdr:row>78</xdr:row>
      <xdr:rowOff>168847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24948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9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126581</xdr:rowOff>
    </xdr:from>
    <xdr:to>
      <xdr:col>81</xdr:col>
      <xdr:colOff>101600</xdr:colOff>
      <xdr:row>79</xdr:row>
      <xdr:rowOff>56731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47858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59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146520</xdr:rowOff>
    </xdr:from>
    <xdr:to>
      <xdr:col>76</xdr:col>
      <xdr:colOff>165100</xdr:colOff>
      <xdr:row>79</xdr:row>
      <xdr:rowOff>76670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67797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128739</xdr:rowOff>
    </xdr:from>
    <xdr:to>
      <xdr:col>72</xdr:col>
      <xdr:colOff>38100</xdr:colOff>
      <xdr:row>79</xdr:row>
      <xdr:rowOff>58889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50016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59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55524</xdr:rowOff>
    </xdr:from>
    <xdr:to>
      <xdr:col>67</xdr:col>
      <xdr:colOff>101600</xdr:colOff>
      <xdr:row>78</xdr:row>
      <xdr:rowOff>157124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2201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2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11316</xdr:rowOff>
    </xdr:from>
    <xdr:to>
      <xdr:col>85</xdr:col>
      <xdr:colOff>127000</xdr:colOff>
      <xdr:row>93</xdr:row>
      <xdr:rowOff>22924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956166"/>
          <a:ext cx="8382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89997</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0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22924</xdr:rowOff>
    </xdr:from>
    <xdr:to>
      <xdr:col>81</xdr:col>
      <xdr:colOff>50800</xdr:colOff>
      <xdr:row>93</xdr:row>
      <xdr:rowOff>61937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967774"/>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61937</xdr:rowOff>
    </xdr:from>
    <xdr:to>
      <xdr:col>76</xdr:col>
      <xdr:colOff>114300</xdr:colOff>
      <xdr:row>93</xdr:row>
      <xdr:rowOff>110617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006787"/>
          <a:ext cx="889000" cy="4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33596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74079</xdr:rowOff>
    </xdr:from>
    <xdr:to>
      <xdr:col>71</xdr:col>
      <xdr:colOff>177800</xdr:colOff>
      <xdr:row>93</xdr:row>
      <xdr:rowOff>110617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018929"/>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60938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63919</xdr:rowOff>
    </xdr:from>
    <xdr:to>
      <xdr:col>67</xdr:col>
      <xdr:colOff>101600</xdr:colOff>
      <xdr:row>96</xdr:row>
      <xdr:rowOff>165519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156646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131966</xdr:rowOff>
    </xdr:from>
    <xdr:to>
      <xdr:col>85</xdr:col>
      <xdr:colOff>177800</xdr:colOff>
      <xdr:row>93</xdr:row>
      <xdr:rowOff>62116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9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154843</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7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143574</xdr:rowOff>
    </xdr:from>
    <xdr:to>
      <xdr:col>81</xdr:col>
      <xdr:colOff>101600</xdr:colOff>
      <xdr:row>93</xdr:row>
      <xdr:rowOff>73724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9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90251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6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11137</xdr:rowOff>
    </xdr:from>
    <xdr:to>
      <xdr:col>76</xdr:col>
      <xdr:colOff>165100</xdr:colOff>
      <xdr:row>93</xdr:row>
      <xdr:rowOff>112737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9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129264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7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59817</xdr:rowOff>
    </xdr:from>
    <xdr:to>
      <xdr:col>72</xdr:col>
      <xdr:colOff>38100</xdr:colOff>
      <xdr:row>93</xdr:row>
      <xdr:rowOff>161417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0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6494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7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23279</xdr:rowOff>
    </xdr:from>
    <xdr:to>
      <xdr:col>67</xdr:col>
      <xdr:colOff>101600</xdr:colOff>
      <xdr:row>93</xdr:row>
      <xdr:rowOff>124879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9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141406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7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128270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43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114554</xdr:rowOff>
    </xdr:from>
    <xdr:to>
      <xdr:col>102</xdr:col>
      <xdr:colOff>114300</xdr:colOff>
      <xdr:row>38</xdr:row>
      <xdr:rowOff>128270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296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171196</xdr:rowOff>
    </xdr:from>
    <xdr:to>
      <xdr:col>98</xdr:col>
      <xdr:colOff>38100</xdr:colOff>
      <xdr:row>38</xdr:row>
      <xdr:rowOff>101346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117873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77470</xdr:rowOff>
    </xdr:from>
    <xdr:to>
      <xdr:col>102</xdr:col>
      <xdr:colOff>165100</xdr:colOff>
      <xdr:row>39</xdr:row>
      <xdr:rowOff>7620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170197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85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63754</xdr:rowOff>
    </xdr:from>
    <xdr:to>
      <xdr:col>98</xdr:col>
      <xdr:colOff>38100</xdr:colOff>
      <xdr:row>38</xdr:row>
      <xdr:rowOff>165354</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156481</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99333" y="66715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全体的な傾向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803.44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ｋ㎡）を有することとなったが、一方、人口については、県の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1,978,742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19,529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年国調人口）と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っており、「住民一人当たりのコスト」については、広大な区域における住民サービスの維持という側面もあり、類似団体内順位等、全体的に高い傾向にある。また、類似団体に比べ人件費が高いことから、各目的別においても人件費が占める割合が高く、支出の底上げ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特記事項（目的別）</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85,035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となっており、類似団体内２位で、全国平均・岐阜県平均と比べてもかなり高くなっている。また、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円増加した要因は、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いびがわ診療所開設事業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60,833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全国平均・岐阜県平均と比べてもかなり高くなっている。これは、大規模林道整備や広域農道整備に係る負担金等、広大な町域を整備・維持するための経費や山間地域特有の有害鳥獣対策経費が嵩んで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48,819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位で、広大な町域を守るための消防団の維持や、地域防災に係る経費が不可欠であるため高くなっている。また、令和３年度からは防災行政無線（同報系）デジタル化事業（</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）により高くなっている。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財政調整基金・・・近年は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％前後で推移しており、令和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38.0</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3,525</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百万円となっている。今後もこの水準を維持していく。</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3.46%</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321</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百万円となった。実質収支額が前年度から減少した要因としては、歳入歳出差引額が令和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百万円減少し、翌年度に繰り越すべき財源が令和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百万円であったのに対し、令和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百万円であったことによる。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実質単年度収支・・・令和</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％、実質単年度収支額は</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280</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災害復旧費など</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繰越事業</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影響も</a:t>
          </a:r>
          <a:r>
            <a:rPr kumimoji="1"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大きいが</a:t>
          </a:r>
          <a:r>
            <a:rPr kumimoji="1"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、常に実質単年度収支が黒字になるよう今後の財政運営に努める。</a:t>
          </a:r>
          <a:endParaRPr lang="ja-JP" altLang="ja-JP" sz="95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％前後の黒字を維持している。前年度から減少した要因としては、歳入歳出差引額が令和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百万円減少したことによる。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○水道事業会計・・・令和４年度から５簡易水道特別会計が法適用企業会計となり、上水道事業会計と合わせて水道事業会計となっている。令和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年度の実質収支は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％の黒字となった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事業会計・・・令和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農業集落排水事業、公共下水道事業、個別排水処理事業の３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特別会計が法適用企業会計となっている。令和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年度の実質収支は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％の黒字となった。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％前後の範囲を維持している。平成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年度国保制度改正により決算規模の縮小があったが、実質収支額に大きな変動はなかった。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保険料、広域連合からの受託金及び一般会計からの繰入により運用しており、黒字は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％以下で推移している。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国民健康保険直診勘定特別会計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診療収入、諸収入及び</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一般会計からの繰入により運営しており、近年は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％以下を推移している。今後も経営の改善を進める。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杉原地域土地取得等特別会計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基金からの繰入金により運営しており、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％以下で推移している。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徳山ダム上流域公有地化特別会計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基金からの繰入金により運営しており、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○その他・・・赤字となっている特別会計は無い。黒字の内訳は、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小水力発電事業特別会計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のみとなっている。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417" t="s">
        <v>76</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79"/>
      <c r="DK1" s="179"/>
      <c r="DL1" s="179"/>
      <c r="DM1" s="179"/>
      <c r="DN1" s="179"/>
      <c r="DO1" s="179"/>
    </row>
    <row r="2" spans="1:119" ht="24.75" thickBot="1" x14ac:dyDescent="0.2">
      <c r="B2" s="180" t="s">
        <v>77</v>
      </c>
      <c r="C2" s="180"/>
      <c r="D2" s="181"/>
    </row>
    <row r="3" spans="1:119" ht="18.75" customHeight="1" thickBot="1" x14ac:dyDescent="0.2">
      <c r="A3" s="179"/>
      <c r="B3" s="418" t="s">
        <v>78</v>
      </c>
      <c r="C3" s="419"/>
      <c r="D3" s="419"/>
      <c r="E3" s="420"/>
      <c r="F3" s="420"/>
      <c r="G3" s="420"/>
      <c r="H3" s="420"/>
      <c r="I3" s="420"/>
      <c r="J3" s="420"/>
      <c r="K3" s="420"/>
      <c r="L3" s="420" t="s">
        <v>79</v>
      </c>
      <c r="M3" s="420"/>
      <c r="N3" s="420"/>
      <c r="O3" s="420"/>
      <c r="P3" s="420"/>
      <c r="Q3" s="420"/>
      <c r="R3" s="427"/>
      <c r="S3" s="427"/>
      <c r="T3" s="427"/>
      <c r="U3" s="427"/>
      <c r="V3" s="428"/>
      <c r="W3" s="402" t="s">
        <v>80</v>
      </c>
      <c r="X3" s="403"/>
      <c r="Y3" s="403"/>
      <c r="Z3" s="403"/>
      <c r="AA3" s="403"/>
      <c r="AB3" s="419"/>
      <c r="AC3" s="427" t="s">
        <v>81</v>
      </c>
      <c r="AD3" s="403"/>
      <c r="AE3" s="403"/>
      <c r="AF3" s="403"/>
      <c r="AG3" s="403"/>
      <c r="AH3" s="403"/>
      <c r="AI3" s="403"/>
      <c r="AJ3" s="403"/>
      <c r="AK3" s="403"/>
      <c r="AL3" s="404"/>
      <c r="AM3" s="402" t="s">
        <v>82</v>
      </c>
      <c r="AN3" s="403"/>
      <c r="AO3" s="403"/>
      <c r="AP3" s="403"/>
      <c r="AQ3" s="403"/>
      <c r="AR3" s="403"/>
      <c r="AS3" s="403"/>
      <c r="AT3" s="403"/>
      <c r="AU3" s="403"/>
      <c r="AV3" s="403"/>
      <c r="AW3" s="403"/>
      <c r="AX3" s="404"/>
      <c r="AY3" s="439" t="s">
        <v>1</v>
      </c>
      <c r="AZ3" s="440"/>
      <c r="BA3" s="440"/>
      <c r="BB3" s="440"/>
      <c r="BC3" s="440"/>
      <c r="BD3" s="440"/>
      <c r="BE3" s="440"/>
      <c r="BF3" s="440"/>
      <c r="BG3" s="440"/>
      <c r="BH3" s="440"/>
      <c r="BI3" s="440"/>
      <c r="BJ3" s="440"/>
      <c r="BK3" s="440"/>
      <c r="BL3" s="440"/>
      <c r="BM3" s="441"/>
      <c r="BN3" s="402" t="s">
        <v>83</v>
      </c>
      <c r="BO3" s="403"/>
      <c r="BP3" s="403"/>
      <c r="BQ3" s="403"/>
      <c r="BR3" s="403"/>
      <c r="BS3" s="403"/>
      <c r="BT3" s="403"/>
      <c r="BU3" s="404"/>
      <c r="BV3" s="402" t="s">
        <v>84</v>
      </c>
      <c r="BW3" s="403"/>
      <c r="BX3" s="403"/>
      <c r="BY3" s="403"/>
      <c r="BZ3" s="403"/>
      <c r="CA3" s="403"/>
      <c r="CB3" s="403"/>
      <c r="CC3" s="404"/>
      <c r="CD3" s="439" t="s">
        <v>1</v>
      </c>
      <c r="CE3" s="440"/>
      <c r="CF3" s="440"/>
      <c r="CG3" s="440"/>
      <c r="CH3" s="440"/>
      <c r="CI3" s="440"/>
      <c r="CJ3" s="440"/>
      <c r="CK3" s="440"/>
      <c r="CL3" s="440"/>
      <c r="CM3" s="440"/>
      <c r="CN3" s="440"/>
      <c r="CO3" s="440"/>
      <c r="CP3" s="440"/>
      <c r="CQ3" s="440"/>
      <c r="CR3" s="440"/>
      <c r="CS3" s="441"/>
      <c r="CT3" s="402" t="s">
        <v>85</v>
      </c>
      <c r="CU3" s="403"/>
      <c r="CV3" s="403"/>
      <c r="CW3" s="403"/>
      <c r="CX3" s="403"/>
      <c r="CY3" s="403"/>
      <c r="CZ3" s="403"/>
      <c r="DA3" s="404"/>
      <c r="DB3" s="402" t="s">
        <v>86</v>
      </c>
      <c r="DC3" s="403"/>
      <c r="DD3" s="403"/>
      <c r="DE3" s="403"/>
      <c r="DF3" s="403"/>
      <c r="DG3" s="403"/>
      <c r="DH3" s="403"/>
      <c r="DI3" s="404"/>
    </row>
    <row r="4" spans="1:119" ht="18.75" customHeight="1" x14ac:dyDescent="0.15">
      <c r="A4" s="179"/>
      <c r="B4" s="421"/>
      <c r="C4" s="422"/>
      <c r="D4" s="422"/>
      <c r="E4" s="423"/>
      <c r="F4" s="423"/>
      <c r="G4" s="423"/>
      <c r="H4" s="423"/>
      <c r="I4" s="423"/>
      <c r="J4" s="423"/>
      <c r="K4" s="423"/>
      <c r="L4" s="423"/>
      <c r="M4" s="423"/>
      <c r="N4" s="423"/>
      <c r="O4" s="423"/>
      <c r="P4" s="423"/>
      <c r="Q4" s="423"/>
      <c r="R4" s="429"/>
      <c r="S4" s="429"/>
      <c r="T4" s="429"/>
      <c r="U4" s="429"/>
      <c r="V4" s="430"/>
      <c r="W4" s="433"/>
      <c r="X4" s="434"/>
      <c r="Y4" s="434"/>
      <c r="Z4" s="434"/>
      <c r="AA4" s="434"/>
      <c r="AB4" s="422"/>
      <c r="AC4" s="429"/>
      <c r="AD4" s="434"/>
      <c r="AE4" s="434"/>
      <c r="AF4" s="434"/>
      <c r="AG4" s="434"/>
      <c r="AH4" s="434"/>
      <c r="AI4" s="434"/>
      <c r="AJ4" s="434"/>
      <c r="AK4" s="434"/>
      <c r="AL4" s="437"/>
      <c r="AM4" s="435"/>
      <c r="AN4" s="436"/>
      <c r="AO4" s="436"/>
      <c r="AP4" s="436"/>
      <c r="AQ4" s="436"/>
      <c r="AR4" s="436"/>
      <c r="AS4" s="436"/>
      <c r="AT4" s="436"/>
      <c r="AU4" s="436"/>
      <c r="AV4" s="436"/>
      <c r="AW4" s="436"/>
      <c r="AX4" s="438"/>
      <c r="AY4" s="405" t="s">
        <v>87</v>
      </c>
      <c r="AZ4" s="406"/>
      <c r="BA4" s="406"/>
      <c r="BB4" s="406"/>
      <c r="BC4" s="406"/>
      <c r="BD4" s="406"/>
      <c r="BE4" s="406"/>
      <c r="BF4" s="406"/>
      <c r="BG4" s="406"/>
      <c r="BH4" s="406"/>
      <c r="BI4" s="406"/>
      <c r="BJ4" s="406"/>
      <c r="BK4" s="406"/>
      <c r="BL4" s="406"/>
      <c r="BM4" s="407"/>
      <c r="BN4" s="408">
        <v>14924298</v>
      </c>
      <c r="BO4" s="409"/>
      <c r="BP4" s="409"/>
      <c r="BQ4" s="409"/>
      <c r="BR4" s="409"/>
      <c r="BS4" s="409"/>
      <c r="BT4" s="409"/>
      <c r="BU4" s="410"/>
      <c r="BV4" s="408">
        <v>15907924</v>
      </c>
      <c r="BW4" s="409"/>
      <c r="BX4" s="409"/>
      <c r="BY4" s="409"/>
      <c r="BZ4" s="409"/>
      <c r="CA4" s="409"/>
      <c r="CB4" s="409"/>
      <c r="CC4" s="410"/>
      <c r="CD4" s="411" t="s">
        <v>88</v>
      </c>
      <c r="CE4" s="412"/>
      <c r="CF4" s="412"/>
      <c r="CG4" s="412"/>
      <c r="CH4" s="412"/>
      <c r="CI4" s="412"/>
      <c r="CJ4" s="412"/>
      <c r="CK4" s="412"/>
      <c r="CL4" s="412"/>
      <c r="CM4" s="412"/>
      <c r="CN4" s="412"/>
      <c r="CO4" s="412"/>
      <c r="CP4" s="412"/>
      <c r="CQ4" s="412"/>
      <c r="CR4" s="412"/>
      <c r="CS4" s="413"/>
      <c r="CT4" s="414">
        <v>3.5</v>
      </c>
      <c r="CU4" s="415"/>
      <c r="CV4" s="415"/>
      <c r="CW4" s="415"/>
      <c r="CX4" s="415"/>
      <c r="CY4" s="415"/>
      <c r="CZ4" s="415"/>
      <c r="DA4" s="416"/>
      <c r="DB4" s="414">
        <v>6.5</v>
      </c>
      <c r="DC4" s="415"/>
      <c r="DD4" s="415"/>
      <c r="DE4" s="415"/>
      <c r="DF4" s="415"/>
      <c r="DG4" s="415"/>
      <c r="DH4" s="415"/>
      <c r="DI4" s="416"/>
    </row>
    <row r="5" spans="1:119" ht="18.75" customHeight="1" x14ac:dyDescent="0.15">
      <c r="A5" s="179"/>
      <c r="B5" s="424"/>
      <c r="C5" s="425"/>
      <c r="D5" s="425"/>
      <c r="E5" s="426"/>
      <c r="F5" s="426"/>
      <c r="G5" s="426"/>
      <c r="H5" s="426"/>
      <c r="I5" s="426"/>
      <c r="J5" s="426"/>
      <c r="K5" s="426"/>
      <c r="L5" s="426"/>
      <c r="M5" s="426"/>
      <c r="N5" s="426"/>
      <c r="O5" s="426"/>
      <c r="P5" s="426"/>
      <c r="Q5" s="426"/>
      <c r="R5" s="431"/>
      <c r="S5" s="431"/>
      <c r="T5" s="431"/>
      <c r="U5" s="431"/>
      <c r="V5" s="432"/>
      <c r="W5" s="435"/>
      <c r="X5" s="436"/>
      <c r="Y5" s="436"/>
      <c r="Z5" s="436"/>
      <c r="AA5" s="436"/>
      <c r="AB5" s="425"/>
      <c r="AC5" s="431"/>
      <c r="AD5" s="436"/>
      <c r="AE5" s="436"/>
      <c r="AF5" s="436"/>
      <c r="AG5" s="436"/>
      <c r="AH5" s="436"/>
      <c r="AI5" s="436"/>
      <c r="AJ5" s="436"/>
      <c r="AK5" s="436"/>
      <c r="AL5" s="438"/>
      <c r="AM5" s="474" t="s">
        <v>89</v>
      </c>
      <c r="AN5" s="475"/>
      <c r="AO5" s="475"/>
      <c r="AP5" s="475"/>
      <c r="AQ5" s="475"/>
      <c r="AR5" s="475"/>
      <c r="AS5" s="475"/>
      <c r="AT5" s="476"/>
      <c r="AU5" s="477" t="s">
        <v>90</v>
      </c>
      <c r="AV5" s="478"/>
      <c r="AW5" s="478"/>
      <c r="AX5" s="478"/>
      <c r="AY5" s="479" t="s">
        <v>91</v>
      </c>
      <c r="AZ5" s="480"/>
      <c r="BA5" s="480"/>
      <c r="BB5" s="480"/>
      <c r="BC5" s="480"/>
      <c r="BD5" s="480"/>
      <c r="BE5" s="480"/>
      <c r="BF5" s="480"/>
      <c r="BG5" s="480"/>
      <c r="BH5" s="480"/>
      <c r="BI5" s="480"/>
      <c r="BJ5" s="480"/>
      <c r="BK5" s="480"/>
      <c r="BL5" s="480"/>
      <c r="BM5" s="481"/>
      <c r="BN5" s="445">
        <v>14489770</v>
      </c>
      <c r="BO5" s="446"/>
      <c r="BP5" s="446"/>
      <c r="BQ5" s="446"/>
      <c r="BR5" s="446"/>
      <c r="BS5" s="446"/>
      <c r="BT5" s="446"/>
      <c r="BU5" s="447"/>
      <c r="BV5" s="445">
        <v>15255815</v>
      </c>
      <c r="BW5" s="446"/>
      <c r="BX5" s="446"/>
      <c r="BY5" s="446"/>
      <c r="BZ5" s="446"/>
      <c r="CA5" s="446"/>
      <c r="CB5" s="446"/>
      <c r="CC5" s="447"/>
      <c r="CD5" s="448" t="s">
        <v>92</v>
      </c>
      <c r="CE5" s="449"/>
      <c r="CF5" s="449"/>
      <c r="CG5" s="449"/>
      <c r="CH5" s="449"/>
      <c r="CI5" s="449"/>
      <c r="CJ5" s="449"/>
      <c r="CK5" s="449"/>
      <c r="CL5" s="449"/>
      <c r="CM5" s="449"/>
      <c r="CN5" s="449"/>
      <c r="CO5" s="449"/>
      <c r="CP5" s="449"/>
      <c r="CQ5" s="449"/>
      <c r="CR5" s="449"/>
      <c r="CS5" s="450"/>
      <c r="CT5" s="442">
        <v>83.2</v>
      </c>
      <c r="CU5" s="443"/>
      <c r="CV5" s="443"/>
      <c r="CW5" s="443"/>
      <c r="CX5" s="443"/>
      <c r="CY5" s="443"/>
      <c r="CZ5" s="443"/>
      <c r="DA5" s="444"/>
      <c r="DB5" s="442">
        <v>81.8</v>
      </c>
      <c r="DC5" s="443"/>
      <c r="DD5" s="443"/>
      <c r="DE5" s="443"/>
      <c r="DF5" s="443"/>
      <c r="DG5" s="443"/>
      <c r="DH5" s="443"/>
      <c r="DI5" s="444"/>
    </row>
    <row r="6" spans="1:119" ht="18.75" customHeight="1" x14ac:dyDescent="0.15">
      <c r="A6" s="179"/>
      <c r="B6" s="451" t="s">
        <v>93</v>
      </c>
      <c r="C6" s="452"/>
      <c r="D6" s="452"/>
      <c r="E6" s="453"/>
      <c r="F6" s="453"/>
      <c r="G6" s="453"/>
      <c r="H6" s="453"/>
      <c r="I6" s="453"/>
      <c r="J6" s="453"/>
      <c r="K6" s="453"/>
      <c r="L6" s="453" t="s">
        <v>94</v>
      </c>
      <c r="M6" s="453"/>
      <c r="N6" s="453"/>
      <c r="O6" s="453"/>
      <c r="P6" s="453"/>
      <c r="Q6" s="453"/>
      <c r="R6" s="457"/>
      <c r="S6" s="457"/>
      <c r="T6" s="457"/>
      <c r="U6" s="457"/>
      <c r="V6" s="458"/>
      <c r="W6" s="461" t="s">
        <v>95</v>
      </c>
      <c r="X6" s="462"/>
      <c r="Y6" s="462"/>
      <c r="Z6" s="462"/>
      <c r="AA6" s="462"/>
      <c r="AB6" s="452"/>
      <c r="AC6" s="465" t="s">
        <v>96</v>
      </c>
      <c r="AD6" s="466"/>
      <c r="AE6" s="466"/>
      <c r="AF6" s="466"/>
      <c r="AG6" s="466"/>
      <c r="AH6" s="466"/>
      <c r="AI6" s="466"/>
      <c r="AJ6" s="466"/>
      <c r="AK6" s="466"/>
      <c r="AL6" s="467"/>
      <c r="AM6" s="474" t="s">
        <v>97</v>
      </c>
      <c r="AN6" s="475"/>
      <c r="AO6" s="475"/>
      <c r="AP6" s="475"/>
      <c r="AQ6" s="475"/>
      <c r="AR6" s="475"/>
      <c r="AS6" s="475"/>
      <c r="AT6" s="476"/>
      <c r="AU6" s="477" t="s">
        <v>90</v>
      </c>
      <c r="AV6" s="478"/>
      <c r="AW6" s="478"/>
      <c r="AX6" s="478"/>
      <c r="AY6" s="479" t="s">
        <v>98</v>
      </c>
      <c r="AZ6" s="480"/>
      <c r="BA6" s="480"/>
      <c r="BB6" s="480"/>
      <c r="BC6" s="480"/>
      <c r="BD6" s="480"/>
      <c r="BE6" s="480"/>
      <c r="BF6" s="480"/>
      <c r="BG6" s="480"/>
      <c r="BH6" s="480"/>
      <c r="BI6" s="480"/>
      <c r="BJ6" s="480"/>
      <c r="BK6" s="480"/>
      <c r="BL6" s="480"/>
      <c r="BM6" s="481"/>
      <c r="BN6" s="445">
        <v>434528</v>
      </c>
      <c r="BO6" s="446"/>
      <c r="BP6" s="446"/>
      <c r="BQ6" s="446"/>
      <c r="BR6" s="446"/>
      <c r="BS6" s="446"/>
      <c r="BT6" s="446"/>
      <c r="BU6" s="447"/>
      <c r="BV6" s="445">
        <v>652109</v>
      </c>
      <c r="BW6" s="446"/>
      <c r="BX6" s="446"/>
      <c r="BY6" s="446"/>
      <c r="BZ6" s="446"/>
      <c r="CA6" s="446"/>
      <c r="CB6" s="446"/>
      <c r="CC6" s="447"/>
      <c r="CD6" s="448" t="s">
        <v>99</v>
      </c>
      <c r="CE6" s="449"/>
      <c r="CF6" s="449"/>
      <c r="CG6" s="449"/>
      <c r="CH6" s="449"/>
      <c r="CI6" s="449"/>
      <c r="CJ6" s="449"/>
      <c r="CK6" s="449"/>
      <c r="CL6" s="449"/>
      <c r="CM6" s="449"/>
      <c r="CN6" s="449"/>
      <c r="CO6" s="449"/>
      <c r="CP6" s="449"/>
      <c r="CQ6" s="449"/>
      <c r="CR6" s="449"/>
      <c r="CS6" s="450"/>
      <c r="CT6" s="482">
        <v>83.8</v>
      </c>
      <c r="CU6" s="483"/>
      <c r="CV6" s="483"/>
      <c r="CW6" s="483"/>
      <c r="CX6" s="483"/>
      <c r="CY6" s="483"/>
      <c r="CZ6" s="483"/>
      <c r="DA6" s="484"/>
      <c r="DB6" s="482">
        <v>83</v>
      </c>
      <c r="DC6" s="483"/>
      <c r="DD6" s="483"/>
      <c r="DE6" s="483"/>
      <c r="DF6" s="483"/>
      <c r="DG6" s="483"/>
      <c r="DH6" s="483"/>
      <c r="DI6" s="484"/>
    </row>
    <row r="7" spans="1:119" ht="18.75" customHeight="1" x14ac:dyDescent="0.15">
      <c r="A7" s="179"/>
      <c r="B7" s="421"/>
      <c r="C7" s="422"/>
      <c r="D7" s="422"/>
      <c r="E7" s="423"/>
      <c r="F7" s="423"/>
      <c r="G7" s="423"/>
      <c r="H7" s="423"/>
      <c r="I7" s="423"/>
      <c r="J7" s="423"/>
      <c r="K7" s="423"/>
      <c r="L7" s="423"/>
      <c r="M7" s="423"/>
      <c r="N7" s="423"/>
      <c r="O7" s="423"/>
      <c r="P7" s="423"/>
      <c r="Q7" s="423"/>
      <c r="R7" s="429"/>
      <c r="S7" s="429"/>
      <c r="T7" s="429"/>
      <c r="U7" s="429"/>
      <c r="V7" s="430"/>
      <c r="W7" s="433"/>
      <c r="X7" s="434"/>
      <c r="Y7" s="434"/>
      <c r="Z7" s="434"/>
      <c r="AA7" s="434"/>
      <c r="AB7" s="422"/>
      <c r="AC7" s="468"/>
      <c r="AD7" s="469"/>
      <c r="AE7" s="469"/>
      <c r="AF7" s="469"/>
      <c r="AG7" s="469"/>
      <c r="AH7" s="469"/>
      <c r="AI7" s="469"/>
      <c r="AJ7" s="469"/>
      <c r="AK7" s="469"/>
      <c r="AL7" s="470"/>
      <c r="AM7" s="474" t="s">
        <v>100</v>
      </c>
      <c r="AN7" s="475"/>
      <c r="AO7" s="475"/>
      <c r="AP7" s="475"/>
      <c r="AQ7" s="475"/>
      <c r="AR7" s="475"/>
      <c r="AS7" s="475"/>
      <c r="AT7" s="476"/>
      <c r="AU7" s="477" t="s">
        <v>90</v>
      </c>
      <c r="AV7" s="478"/>
      <c r="AW7" s="478"/>
      <c r="AX7" s="478"/>
      <c r="AY7" s="479" t="s">
        <v>101</v>
      </c>
      <c r="AZ7" s="480"/>
      <c r="BA7" s="480"/>
      <c r="BB7" s="480"/>
      <c r="BC7" s="480"/>
      <c r="BD7" s="480"/>
      <c r="BE7" s="480"/>
      <c r="BF7" s="480"/>
      <c r="BG7" s="480"/>
      <c r="BH7" s="480"/>
      <c r="BI7" s="480"/>
      <c r="BJ7" s="480"/>
      <c r="BK7" s="480"/>
      <c r="BL7" s="480"/>
      <c r="BM7" s="481"/>
      <c r="BN7" s="445">
        <v>113488</v>
      </c>
      <c r="BO7" s="446"/>
      <c r="BP7" s="446"/>
      <c r="BQ7" s="446"/>
      <c r="BR7" s="446"/>
      <c r="BS7" s="446"/>
      <c r="BT7" s="446"/>
      <c r="BU7" s="447"/>
      <c r="BV7" s="445">
        <v>55989</v>
      </c>
      <c r="BW7" s="446"/>
      <c r="BX7" s="446"/>
      <c r="BY7" s="446"/>
      <c r="BZ7" s="446"/>
      <c r="CA7" s="446"/>
      <c r="CB7" s="446"/>
      <c r="CC7" s="447"/>
      <c r="CD7" s="448" t="s">
        <v>102</v>
      </c>
      <c r="CE7" s="449"/>
      <c r="CF7" s="449"/>
      <c r="CG7" s="449"/>
      <c r="CH7" s="449"/>
      <c r="CI7" s="449"/>
      <c r="CJ7" s="449"/>
      <c r="CK7" s="449"/>
      <c r="CL7" s="449"/>
      <c r="CM7" s="449"/>
      <c r="CN7" s="449"/>
      <c r="CO7" s="449"/>
      <c r="CP7" s="449"/>
      <c r="CQ7" s="449"/>
      <c r="CR7" s="449"/>
      <c r="CS7" s="450"/>
      <c r="CT7" s="445">
        <v>9277681</v>
      </c>
      <c r="CU7" s="446"/>
      <c r="CV7" s="446"/>
      <c r="CW7" s="446"/>
      <c r="CX7" s="446"/>
      <c r="CY7" s="446"/>
      <c r="CZ7" s="446"/>
      <c r="DA7" s="447"/>
      <c r="DB7" s="445">
        <v>9211632</v>
      </c>
      <c r="DC7" s="446"/>
      <c r="DD7" s="446"/>
      <c r="DE7" s="446"/>
      <c r="DF7" s="446"/>
      <c r="DG7" s="446"/>
      <c r="DH7" s="446"/>
      <c r="DI7" s="447"/>
    </row>
    <row r="8" spans="1:119" ht="18.75" customHeight="1" thickBot="1" x14ac:dyDescent="0.2">
      <c r="A8" s="179"/>
      <c r="B8" s="454"/>
      <c r="C8" s="455"/>
      <c r="D8" s="455"/>
      <c r="E8" s="456"/>
      <c r="F8" s="456"/>
      <c r="G8" s="456"/>
      <c r="H8" s="456"/>
      <c r="I8" s="456"/>
      <c r="J8" s="456"/>
      <c r="K8" s="456"/>
      <c r="L8" s="456"/>
      <c r="M8" s="456"/>
      <c r="N8" s="456"/>
      <c r="O8" s="456"/>
      <c r="P8" s="456"/>
      <c r="Q8" s="456"/>
      <c r="R8" s="459"/>
      <c r="S8" s="459"/>
      <c r="T8" s="459"/>
      <c r="U8" s="459"/>
      <c r="V8" s="460"/>
      <c r="W8" s="463"/>
      <c r="X8" s="464"/>
      <c r="Y8" s="464"/>
      <c r="Z8" s="464"/>
      <c r="AA8" s="464"/>
      <c r="AB8" s="455"/>
      <c r="AC8" s="471"/>
      <c r="AD8" s="472"/>
      <c r="AE8" s="472"/>
      <c r="AF8" s="472"/>
      <c r="AG8" s="472"/>
      <c r="AH8" s="472"/>
      <c r="AI8" s="472"/>
      <c r="AJ8" s="472"/>
      <c r="AK8" s="472"/>
      <c r="AL8" s="473"/>
      <c r="AM8" s="474" t="s">
        <v>103</v>
      </c>
      <c r="AN8" s="475"/>
      <c r="AO8" s="475"/>
      <c r="AP8" s="475"/>
      <c r="AQ8" s="475"/>
      <c r="AR8" s="475"/>
      <c r="AS8" s="475"/>
      <c r="AT8" s="476"/>
      <c r="AU8" s="477" t="s">
        <v>90</v>
      </c>
      <c r="AV8" s="478"/>
      <c r="AW8" s="478"/>
      <c r="AX8" s="478"/>
      <c r="AY8" s="479" t="s">
        <v>104</v>
      </c>
      <c r="AZ8" s="480"/>
      <c r="BA8" s="480"/>
      <c r="BB8" s="480"/>
      <c r="BC8" s="480"/>
      <c r="BD8" s="480"/>
      <c r="BE8" s="480"/>
      <c r="BF8" s="480"/>
      <c r="BG8" s="480"/>
      <c r="BH8" s="480"/>
      <c r="BI8" s="480"/>
      <c r="BJ8" s="480"/>
      <c r="BK8" s="480"/>
      <c r="BL8" s="480"/>
      <c r="BM8" s="481"/>
      <c r="BN8" s="445">
        <v>321040</v>
      </c>
      <c r="BO8" s="446"/>
      <c r="BP8" s="446"/>
      <c r="BQ8" s="446"/>
      <c r="BR8" s="446"/>
      <c r="BS8" s="446"/>
      <c r="BT8" s="446"/>
      <c r="BU8" s="447"/>
      <c r="BV8" s="445">
        <v>596120</v>
      </c>
      <c r="BW8" s="446"/>
      <c r="BX8" s="446"/>
      <c r="BY8" s="446"/>
      <c r="BZ8" s="446"/>
      <c r="CA8" s="446"/>
      <c r="CB8" s="446"/>
      <c r="CC8" s="447"/>
      <c r="CD8" s="448" t="s">
        <v>105</v>
      </c>
      <c r="CE8" s="449"/>
      <c r="CF8" s="449"/>
      <c r="CG8" s="449"/>
      <c r="CH8" s="449"/>
      <c r="CI8" s="449"/>
      <c r="CJ8" s="449"/>
      <c r="CK8" s="449"/>
      <c r="CL8" s="449"/>
      <c r="CM8" s="449"/>
      <c r="CN8" s="449"/>
      <c r="CO8" s="449"/>
      <c r="CP8" s="449"/>
      <c r="CQ8" s="449"/>
      <c r="CR8" s="449"/>
      <c r="CS8" s="450"/>
      <c r="CT8" s="485">
        <v>0.45</v>
      </c>
      <c r="CU8" s="486"/>
      <c r="CV8" s="486"/>
      <c r="CW8" s="486"/>
      <c r="CX8" s="486"/>
      <c r="CY8" s="486"/>
      <c r="CZ8" s="486"/>
      <c r="DA8" s="487"/>
      <c r="DB8" s="485">
        <v>0.45</v>
      </c>
      <c r="DC8" s="486"/>
      <c r="DD8" s="486"/>
      <c r="DE8" s="486"/>
      <c r="DF8" s="486"/>
      <c r="DG8" s="486"/>
      <c r="DH8" s="486"/>
      <c r="DI8" s="487"/>
    </row>
    <row r="9" spans="1:119" ht="18.75" customHeight="1" thickBot="1" x14ac:dyDescent="0.2">
      <c r="A9" s="179"/>
      <c r="B9" s="439" t="s">
        <v>106</v>
      </c>
      <c r="C9" s="440"/>
      <c r="D9" s="440"/>
      <c r="E9" s="440"/>
      <c r="F9" s="440"/>
      <c r="G9" s="440"/>
      <c r="H9" s="440"/>
      <c r="I9" s="440"/>
      <c r="J9" s="440"/>
      <c r="K9" s="488"/>
      <c r="L9" s="489" t="s">
        <v>107</v>
      </c>
      <c r="M9" s="490"/>
      <c r="N9" s="490"/>
      <c r="O9" s="490"/>
      <c r="P9" s="490"/>
      <c r="Q9" s="491"/>
      <c r="R9" s="492">
        <v>19529</v>
      </c>
      <c r="S9" s="493"/>
      <c r="T9" s="493"/>
      <c r="U9" s="493"/>
      <c r="V9" s="494"/>
      <c r="W9" s="402" t="s">
        <v>108</v>
      </c>
      <c r="X9" s="403"/>
      <c r="Y9" s="403"/>
      <c r="Z9" s="403"/>
      <c r="AA9" s="403"/>
      <c r="AB9" s="403"/>
      <c r="AC9" s="403"/>
      <c r="AD9" s="403"/>
      <c r="AE9" s="403"/>
      <c r="AF9" s="403"/>
      <c r="AG9" s="403"/>
      <c r="AH9" s="403"/>
      <c r="AI9" s="403"/>
      <c r="AJ9" s="403"/>
      <c r="AK9" s="403"/>
      <c r="AL9" s="404"/>
      <c r="AM9" s="474" t="s">
        <v>109</v>
      </c>
      <c r="AN9" s="475"/>
      <c r="AO9" s="475"/>
      <c r="AP9" s="475"/>
      <c r="AQ9" s="475"/>
      <c r="AR9" s="475"/>
      <c r="AS9" s="475"/>
      <c r="AT9" s="476"/>
      <c r="AU9" s="477" t="s">
        <v>110</v>
      </c>
      <c r="AV9" s="478"/>
      <c r="AW9" s="478"/>
      <c r="AX9" s="478"/>
      <c r="AY9" s="479" t="s">
        <v>111</v>
      </c>
      <c r="AZ9" s="480"/>
      <c r="BA9" s="480"/>
      <c r="BB9" s="480"/>
      <c r="BC9" s="480"/>
      <c r="BD9" s="480"/>
      <c r="BE9" s="480"/>
      <c r="BF9" s="480"/>
      <c r="BG9" s="480"/>
      <c r="BH9" s="480"/>
      <c r="BI9" s="480"/>
      <c r="BJ9" s="480"/>
      <c r="BK9" s="480"/>
      <c r="BL9" s="480"/>
      <c r="BM9" s="481"/>
      <c r="BN9" s="445">
        <v>-275080</v>
      </c>
      <c r="BO9" s="446"/>
      <c r="BP9" s="446"/>
      <c r="BQ9" s="446"/>
      <c r="BR9" s="446"/>
      <c r="BS9" s="446"/>
      <c r="BT9" s="446"/>
      <c r="BU9" s="447"/>
      <c r="BV9" s="445">
        <v>-341893</v>
      </c>
      <c r="BW9" s="446"/>
      <c r="BX9" s="446"/>
      <c r="BY9" s="446"/>
      <c r="BZ9" s="446"/>
      <c r="CA9" s="446"/>
      <c r="CB9" s="446"/>
      <c r="CC9" s="447"/>
      <c r="CD9" s="448" t="s">
        <v>112</v>
      </c>
      <c r="CE9" s="449"/>
      <c r="CF9" s="449"/>
      <c r="CG9" s="449"/>
      <c r="CH9" s="449"/>
      <c r="CI9" s="449"/>
      <c r="CJ9" s="449"/>
      <c r="CK9" s="449"/>
      <c r="CL9" s="449"/>
      <c r="CM9" s="449"/>
      <c r="CN9" s="449"/>
      <c r="CO9" s="449"/>
      <c r="CP9" s="449"/>
      <c r="CQ9" s="449"/>
      <c r="CR9" s="449"/>
      <c r="CS9" s="450"/>
      <c r="CT9" s="442">
        <v>14.2</v>
      </c>
      <c r="CU9" s="443"/>
      <c r="CV9" s="443"/>
      <c r="CW9" s="443"/>
      <c r="CX9" s="443"/>
      <c r="CY9" s="443"/>
      <c r="CZ9" s="443"/>
      <c r="DA9" s="444"/>
      <c r="DB9" s="442">
        <v>14.2</v>
      </c>
      <c r="DC9" s="443"/>
      <c r="DD9" s="443"/>
      <c r="DE9" s="443"/>
      <c r="DF9" s="443"/>
      <c r="DG9" s="443"/>
      <c r="DH9" s="443"/>
      <c r="DI9" s="444"/>
    </row>
    <row r="10" spans="1:119" ht="18.75" customHeight="1" thickBot="1" x14ac:dyDescent="0.2">
      <c r="A10" s="179"/>
      <c r="B10" s="439"/>
      <c r="C10" s="440"/>
      <c r="D10" s="440"/>
      <c r="E10" s="440"/>
      <c r="F10" s="440"/>
      <c r="G10" s="440"/>
      <c r="H10" s="440"/>
      <c r="I10" s="440"/>
      <c r="J10" s="440"/>
      <c r="K10" s="488"/>
      <c r="L10" s="495" t="s">
        <v>113</v>
      </c>
      <c r="M10" s="475"/>
      <c r="N10" s="475"/>
      <c r="O10" s="475"/>
      <c r="P10" s="475"/>
      <c r="Q10" s="476"/>
      <c r="R10" s="496">
        <v>21503</v>
      </c>
      <c r="S10" s="497"/>
      <c r="T10" s="497"/>
      <c r="U10" s="497"/>
      <c r="V10" s="498"/>
      <c r="W10" s="433"/>
      <c r="X10" s="434"/>
      <c r="Y10" s="434"/>
      <c r="Z10" s="434"/>
      <c r="AA10" s="434"/>
      <c r="AB10" s="434"/>
      <c r="AC10" s="434"/>
      <c r="AD10" s="434"/>
      <c r="AE10" s="434"/>
      <c r="AF10" s="434"/>
      <c r="AG10" s="434"/>
      <c r="AH10" s="434"/>
      <c r="AI10" s="434"/>
      <c r="AJ10" s="434"/>
      <c r="AK10" s="434"/>
      <c r="AL10" s="437"/>
      <c r="AM10" s="474" t="s">
        <v>114</v>
      </c>
      <c r="AN10" s="475"/>
      <c r="AO10" s="475"/>
      <c r="AP10" s="475"/>
      <c r="AQ10" s="475"/>
      <c r="AR10" s="475"/>
      <c r="AS10" s="475"/>
      <c r="AT10" s="476"/>
      <c r="AU10" s="477" t="s">
        <v>110</v>
      </c>
      <c r="AV10" s="478"/>
      <c r="AW10" s="478"/>
      <c r="AX10" s="478"/>
      <c r="AY10" s="479" t="s">
        <v>115</v>
      </c>
      <c r="AZ10" s="480"/>
      <c r="BA10" s="480"/>
      <c r="BB10" s="480"/>
      <c r="BC10" s="480"/>
      <c r="BD10" s="480"/>
      <c r="BE10" s="480"/>
      <c r="BF10" s="480"/>
      <c r="BG10" s="480"/>
      <c r="BH10" s="480"/>
      <c r="BI10" s="480"/>
      <c r="BJ10" s="480"/>
      <c r="BK10" s="480"/>
      <c r="BL10" s="480"/>
      <c r="BM10" s="481"/>
      <c r="BN10" s="445">
        <v>295285</v>
      </c>
      <c r="BO10" s="446"/>
      <c r="BP10" s="446"/>
      <c r="BQ10" s="446"/>
      <c r="BR10" s="446"/>
      <c r="BS10" s="446"/>
      <c r="BT10" s="446"/>
      <c r="BU10" s="447"/>
      <c r="BV10" s="445">
        <v>461801</v>
      </c>
      <c r="BW10" s="446"/>
      <c r="BX10" s="446"/>
      <c r="BY10" s="446"/>
      <c r="BZ10" s="446"/>
      <c r="CA10" s="446"/>
      <c r="CB10" s="446"/>
      <c r="CC10" s="447"/>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439"/>
      <c r="C11" s="440"/>
      <c r="D11" s="440"/>
      <c r="E11" s="440"/>
      <c r="F11" s="440"/>
      <c r="G11" s="440"/>
      <c r="H11" s="440"/>
      <c r="I11" s="440"/>
      <c r="J11" s="440"/>
      <c r="K11" s="488"/>
      <c r="L11" s="499" t="s">
        <v>117</v>
      </c>
      <c r="M11" s="500"/>
      <c r="N11" s="500"/>
      <c r="O11" s="500"/>
      <c r="P11" s="500"/>
      <c r="Q11" s="501"/>
      <c r="R11" s="502" t="s">
        <v>118</v>
      </c>
      <c r="S11" s="503"/>
      <c r="T11" s="503"/>
      <c r="U11" s="503"/>
      <c r="V11" s="504"/>
      <c r="W11" s="433"/>
      <c r="X11" s="434"/>
      <c r="Y11" s="434"/>
      <c r="Z11" s="434"/>
      <c r="AA11" s="434"/>
      <c r="AB11" s="434"/>
      <c r="AC11" s="434"/>
      <c r="AD11" s="434"/>
      <c r="AE11" s="434"/>
      <c r="AF11" s="434"/>
      <c r="AG11" s="434"/>
      <c r="AH11" s="434"/>
      <c r="AI11" s="434"/>
      <c r="AJ11" s="434"/>
      <c r="AK11" s="434"/>
      <c r="AL11" s="437"/>
      <c r="AM11" s="474" t="s">
        <v>119</v>
      </c>
      <c r="AN11" s="475"/>
      <c r="AO11" s="475"/>
      <c r="AP11" s="475"/>
      <c r="AQ11" s="475"/>
      <c r="AR11" s="475"/>
      <c r="AS11" s="475"/>
      <c r="AT11" s="476"/>
      <c r="AU11" s="477" t="s">
        <v>110</v>
      </c>
      <c r="AV11" s="478"/>
      <c r="AW11" s="478"/>
      <c r="AX11" s="478"/>
      <c r="AY11" s="479" t="s">
        <v>120</v>
      </c>
      <c r="AZ11" s="480"/>
      <c r="BA11" s="480"/>
      <c r="BB11" s="480"/>
      <c r="BC11" s="480"/>
      <c r="BD11" s="480"/>
      <c r="BE11" s="480"/>
      <c r="BF11" s="480"/>
      <c r="BG11" s="480"/>
      <c r="BH11" s="480"/>
      <c r="BI11" s="480"/>
      <c r="BJ11" s="480"/>
      <c r="BK11" s="480"/>
      <c r="BL11" s="480"/>
      <c r="BM11" s="481"/>
      <c r="BN11" s="445">
        <v>0</v>
      </c>
      <c r="BO11" s="446"/>
      <c r="BP11" s="446"/>
      <c r="BQ11" s="446"/>
      <c r="BR11" s="446"/>
      <c r="BS11" s="446"/>
      <c r="BT11" s="446"/>
      <c r="BU11" s="447"/>
      <c r="BV11" s="445">
        <v>0</v>
      </c>
      <c r="BW11" s="446"/>
      <c r="BX11" s="446"/>
      <c r="BY11" s="446"/>
      <c r="BZ11" s="446"/>
      <c r="CA11" s="446"/>
      <c r="CB11" s="446"/>
      <c r="CC11" s="447"/>
      <c r="CD11" s="448" t="s">
        <v>121</v>
      </c>
      <c r="CE11" s="449"/>
      <c r="CF11" s="449"/>
      <c r="CG11" s="449"/>
      <c r="CH11" s="449"/>
      <c r="CI11" s="449"/>
      <c r="CJ11" s="449"/>
      <c r="CK11" s="449"/>
      <c r="CL11" s="449"/>
      <c r="CM11" s="449"/>
      <c r="CN11" s="449"/>
      <c r="CO11" s="449"/>
      <c r="CP11" s="449"/>
      <c r="CQ11" s="449"/>
      <c r="CR11" s="449"/>
      <c r="CS11" s="450"/>
      <c r="CT11" s="485" t="s">
        <v>122</v>
      </c>
      <c r="CU11" s="486"/>
      <c r="CV11" s="486"/>
      <c r="CW11" s="486"/>
      <c r="CX11" s="486"/>
      <c r="CY11" s="486"/>
      <c r="CZ11" s="486"/>
      <c r="DA11" s="487"/>
      <c r="DB11" s="485" t="s">
        <v>122</v>
      </c>
      <c r="DC11" s="486"/>
      <c r="DD11" s="486"/>
      <c r="DE11" s="486"/>
      <c r="DF11" s="486"/>
      <c r="DG11" s="486"/>
      <c r="DH11" s="486"/>
      <c r="DI11" s="487"/>
    </row>
    <row r="12" spans="1:119" ht="18.75" customHeight="1" x14ac:dyDescent="0.15">
      <c r="A12" s="179"/>
      <c r="B12" s="505" t="s">
        <v>123</v>
      </c>
      <c r="C12" s="506"/>
      <c r="D12" s="506"/>
      <c r="E12" s="506"/>
      <c r="F12" s="506"/>
      <c r="G12" s="506"/>
      <c r="H12" s="506"/>
      <c r="I12" s="506"/>
      <c r="J12" s="506"/>
      <c r="K12" s="507"/>
      <c r="L12" s="514" t="s">
        <v>124</v>
      </c>
      <c r="M12" s="515"/>
      <c r="N12" s="515"/>
      <c r="O12" s="515"/>
      <c r="P12" s="515"/>
      <c r="Q12" s="516"/>
      <c r="R12" s="517">
        <v>19062</v>
      </c>
      <c r="S12" s="518"/>
      <c r="T12" s="518"/>
      <c r="U12" s="518"/>
      <c r="V12" s="519"/>
      <c r="W12" s="520" t="s">
        <v>1</v>
      </c>
      <c r="X12" s="478"/>
      <c r="Y12" s="478"/>
      <c r="Z12" s="478"/>
      <c r="AA12" s="478"/>
      <c r="AB12" s="521"/>
      <c r="AC12" s="522" t="s">
        <v>125</v>
      </c>
      <c r="AD12" s="523"/>
      <c r="AE12" s="523"/>
      <c r="AF12" s="523"/>
      <c r="AG12" s="524"/>
      <c r="AH12" s="522" t="s">
        <v>126</v>
      </c>
      <c r="AI12" s="523"/>
      <c r="AJ12" s="523"/>
      <c r="AK12" s="523"/>
      <c r="AL12" s="525"/>
      <c r="AM12" s="474" t="s">
        <v>127</v>
      </c>
      <c r="AN12" s="475"/>
      <c r="AO12" s="475"/>
      <c r="AP12" s="475"/>
      <c r="AQ12" s="475"/>
      <c r="AR12" s="475"/>
      <c r="AS12" s="475"/>
      <c r="AT12" s="476"/>
      <c r="AU12" s="477" t="s">
        <v>90</v>
      </c>
      <c r="AV12" s="478"/>
      <c r="AW12" s="478"/>
      <c r="AX12" s="478"/>
      <c r="AY12" s="479" t="s">
        <v>128</v>
      </c>
      <c r="AZ12" s="480"/>
      <c r="BA12" s="480"/>
      <c r="BB12" s="480"/>
      <c r="BC12" s="480"/>
      <c r="BD12" s="480"/>
      <c r="BE12" s="480"/>
      <c r="BF12" s="480"/>
      <c r="BG12" s="480"/>
      <c r="BH12" s="480"/>
      <c r="BI12" s="480"/>
      <c r="BJ12" s="480"/>
      <c r="BK12" s="480"/>
      <c r="BL12" s="480"/>
      <c r="BM12" s="481"/>
      <c r="BN12" s="445">
        <v>300000</v>
      </c>
      <c r="BO12" s="446"/>
      <c r="BP12" s="446"/>
      <c r="BQ12" s="446"/>
      <c r="BR12" s="446"/>
      <c r="BS12" s="446"/>
      <c r="BT12" s="446"/>
      <c r="BU12" s="447"/>
      <c r="BV12" s="445">
        <v>0</v>
      </c>
      <c r="BW12" s="446"/>
      <c r="BX12" s="446"/>
      <c r="BY12" s="446"/>
      <c r="BZ12" s="446"/>
      <c r="CA12" s="446"/>
      <c r="CB12" s="446"/>
      <c r="CC12" s="447"/>
      <c r="CD12" s="448" t="s">
        <v>129</v>
      </c>
      <c r="CE12" s="449"/>
      <c r="CF12" s="449"/>
      <c r="CG12" s="449"/>
      <c r="CH12" s="449"/>
      <c r="CI12" s="449"/>
      <c r="CJ12" s="449"/>
      <c r="CK12" s="449"/>
      <c r="CL12" s="449"/>
      <c r="CM12" s="449"/>
      <c r="CN12" s="449"/>
      <c r="CO12" s="449"/>
      <c r="CP12" s="449"/>
      <c r="CQ12" s="449"/>
      <c r="CR12" s="449"/>
      <c r="CS12" s="450"/>
      <c r="CT12" s="485" t="s">
        <v>122</v>
      </c>
      <c r="CU12" s="486"/>
      <c r="CV12" s="486"/>
      <c r="CW12" s="486"/>
      <c r="CX12" s="486"/>
      <c r="CY12" s="486"/>
      <c r="CZ12" s="486"/>
      <c r="DA12" s="487"/>
      <c r="DB12" s="485" t="s">
        <v>122</v>
      </c>
      <c r="DC12" s="486"/>
      <c r="DD12" s="486"/>
      <c r="DE12" s="486"/>
      <c r="DF12" s="486"/>
      <c r="DG12" s="486"/>
      <c r="DH12" s="486"/>
      <c r="DI12" s="487"/>
    </row>
    <row r="13" spans="1:119" ht="18.75" customHeight="1" x14ac:dyDescent="0.15">
      <c r="A13" s="179"/>
      <c r="B13" s="508"/>
      <c r="C13" s="509"/>
      <c r="D13" s="509"/>
      <c r="E13" s="509"/>
      <c r="F13" s="509"/>
      <c r="G13" s="509"/>
      <c r="H13" s="509"/>
      <c r="I13" s="509"/>
      <c r="J13" s="509"/>
      <c r="K13" s="510"/>
      <c r="L13" s="188"/>
      <c r="M13" s="536" t="s">
        <v>130</v>
      </c>
      <c r="N13" s="537"/>
      <c r="O13" s="537"/>
      <c r="P13" s="537"/>
      <c r="Q13" s="538"/>
      <c r="R13" s="529">
        <v>18751</v>
      </c>
      <c r="S13" s="530"/>
      <c r="T13" s="530"/>
      <c r="U13" s="530"/>
      <c r="V13" s="531"/>
      <c r="W13" s="461" t="s">
        <v>131</v>
      </c>
      <c r="X13" s="462"/>
      <c r="Y13" s="462"/>
      <c r="Z13" s="462"/>
      <c r="AA13" s="462"/>
      <c r="AB13" s="452"/>
      <c r="AC13" s="496">
        <v>509</v>
      </c>
      <c r="AD13" s="497"/>
      <c r="AE13" s="497"/>
      <c r="AF13" s="497"/>
      <c r="AG13" s="539"/>
      <c r="AH13" s="496">
        <v>716</v>
      </c>
      <c r="AI13" s="497"/>
      <c r="AJ13" s="497"/>
      <c r="AK13" s="497"/>
      <c r="AL13" s="498"/>
      <c r="AM13" s="474" t="s">
        <v>132</v>
      </c>
      <c r="AN13" s="475"/>
      <c r="AO13" s="475"/>
      <c r="AP13" s="475"/>
      <c r="AQ13" s="475"/>
      <c r="AR13" s="475"/>
      <c r="AS13" s="475"/>
      <c r="AT13" s="476"/>
      <c r="AU13" s="477" t="s">
        <v>110</v>
      </c>
      <c r="AV13" s="478"/>
      <c r="AW13" s="478"/>
      <c r="AX13" s="478"/>
      <c r="AY13" s="479" t="s">
        <v>133</v>
      </c>
      <c r="AZ13" s="480"/>
      <c r="BA13" s="480"/>
      <c r="BB13" s="480"/>
      <c r="BC13" s="480"/>
      <c r="BD13" s="480"/>
      <c r="BE13" s="480"/>
      <c r="BF13" s="480"/>
      <c r="BG13" s="480"/>
      <c r="BH13" s="480"/>
      <c r="BI13" s="480"/>
      <c r="BJ13" s="480"/>
      <c r="BK13" s="480"/>
      <c r="BL13" s="480"/>
      <c r="BM13" s="481"/>
      <c r="BN13" s="445">
        <v>-279795</v>
      </c>
      <c r="BO13" s="446"/>
      <c r="BP13" s="446"/>
      <c r="BQ13" s="446"/>
      <c r="BR13" s="446"/>
      <c r="BS13" s="446"/>
      <c r="BT13" s="446"/>
      <c r="BU13" s="447"/>
      <c r="BV13" s="445">
        <v>119908</v>
      </c>
      <c r="BW13" s="446"/>
      <c r="BX13" s="446"/>
      <c r="BY13" s="446"/>
      <c r="BZ13" s="446"/>
      <c r="CA13" s="446"/>
      <c r="CB13" s="446"/>
      <c r="CC13" s="447"/>
      <c r="CD13" s="448" t="s">
        <v>134</v>
      </c>
      <c r="CE13" s="449"/>
      <c r="CF13" s="449"/>
      <c r="CG13" s="449"/>
      <c r="CH13" s="449"/>
      <c r="CI13" s="449"/>
      <c r="CJ13" s="449"/>
      <c r="CK13" s="449"/>
      <c r="CL13" s="449"/>
      <c r="CM13" s="449"/>
      <c r="CN13" s="449"/>
      <c r="CO13" s="449"/>
      <c r="CP13" s="449"/>
      <c r="CQ13" s="449"/>
      <c r="CR13" s="449"/>
      <c r="CS13" s="450"/>
      <c r="CT13" s="442">
        <v>6.8</v>
      </c>
      <c r="CU13" s="443"/>
      <c r="CV13" s="443"/>
      <c r="CW13" s="443"/>
      <c r="CX13" s="443"/>
      <c r="CY13" s="443"/>
      <c r="CZ13" s="443"/>
      <c r="DA13" s="444"/>
      <c r="DB13" s="442">
        <v>6.4</v>
      </c>
      <c r="DC13" s="443"/>
      <c r="DD13" s="443"/>
      <c r="DE13" s="443"/>
      <c r="DF13" s="443"/>
      <c r="DG13" s="443"/>
      <c r="DH13" s="443"/>
      <c r="DI13" s="444"/>
    </row>
    <row r="14" spans="1:119" ht="18.75" customHeight="1" thickBot="1" x14ac:dyDescent="0.2">
      <c r="A14" s="179"/>
      <c r="B14" s="508"/>
      <c r="C14" s="509"/>
      <c r="D14" s="509"/>
      <c r="E14" s="509"/>
      <c r="F14" s="509"/>
      <c r="G14" s="509"/>
      <c r="H14" s="509"/>
      <c r="I14" s="509"/>
      <c r="J14" s="509"/>
      <c r="K14" s="510"/>
      <c r="L14" s="526" t="s">
        <v>135</v>
      </c>
      <c r="M14" s="527"/>
      <c r="N14" s="527"/>
      <c r="O14" s="527"/>
      <c r="P14" s="527"/>
      <c r="Q14" s="528"/>
      <c r="R14" s="529">
        <v>19536</v>
      </c>
      <c r="S14" s="530"/>
      <c r="T14" s="530"/>
      <c r="U14" s="530"/>
      <c r="V14" s="531"/>
      <c r="W14" s="435"/>
      <c r="X14" s="436"/>
      <c r="Y14" s="436"/>
      <c r="Z14" s="436"/>
      <c r="AA14" s="436"/>
      <c r="AB14" s="425"/>
      <c r="AC14" s="532">
        <v>5.5</v>
      </c>
      <c r="AD14" s="533"/>
      <c r="AE14" s="533"/>
      <c r="AF14" s="533"/>
      <c r="AG14" s="534"/>
      <c r="AH14" s="532">
        <v>6.9</v>
      </c>
      <c r="AI14" s="533"/>
      <c r="AJ14" s="533"/>
      <c r="AK14" s="533"/>
      <c r="AL14" s="535"/>
      <c r="AM14" s="474"/>
      <c r="AN14" s="475"/>
      <c r="AO14" s="475"/>
      <c r="AP14" s="475"/>
      <c r="AQ14" s="475"/>
      <c r="AR14" s="475"/>
      <c r="AS14" s="475"/>
      <c r="AT14" s="476"/>
      <c r="AU14" s="477"/>
      <c r="AV14" s="478"/>
      <c r="AW14" s="478"/>
      <c r="AX14" s="478"/>
      <c r="AY14" s="479"/>
      <c r="AZ14" s="480"/>
      <c r="BA14" s="480"/>
      <c r="BB14" s="480"/>
      <c r="BC14" s="480"/>
      <c r="BD14" s="480"/>
      <c r="BE14" s="480"/>
      <c r="BF14" s="480"/>
      <c r="BG14" s="480"/>
      <c r="BH14" s="480"/>
      <c r="BI14" s="480"/>
      <c r="BJ14" s="480"/>
      <c r="BK14" s="480"/>
      <c r="BL14" s="480"/>
      <c r="BM14" s="481"/>
      <c r="BN14" s="445"/>
      <c r="BO14" s="446"/>
      <c r="BP14" s="446"/>
      <c r="BQ14" s="446"/>
      <c r="BR14" s="446"/>
      <c r="BS14" s="446"/>
      <c r="BT14" s="446"/>
      <c r="BU14" s="447"/>
      <c r="BV14" s="445"/>
      <c r="BW14" s="446"/>
      <c r="BX14" s="446"/>
      <c r="BY14" s="446"/>
      <c r="BZ14" s="446"/>
      <c r="CA14" s="446"/>
      <c r="CB14" s="446"/>
      <c r="CC14" s="447"/>
      <c r="CD14" s="540" t="s">
        <v>136</v>
      </c>
      <c r="CE14" s="541"/>
      <c r="CF14" s="541"/>
      <c r="CG14" s="541"/>
      <c r="CH14" s="541"/>
      <c r="CI14" s="541"/>
      <c r="CJ14" s="541"/>
      <c r="CK14" s="541"/>
      <c r="CL14" s="541"/>
      <c r="CM14" s="541"/>
      <c r="CN14" s="541"/>
      <c r="CO14" s="541"/>
      <c r="CP14" s="541"/>
      <c r="CQ14" s="541"/>
      <c r="CR14" s="541"/>
      <c r="CS14" s="542"/>
      <c r="CT14" s="543" t="s">
        <v>122</v>
      </c>
      <c r="CU14" s="544"/>
      <c r="CV14" s="544"/>
      <c r="CW14" s="544"/>
      <c r="CX14" s="544"/>
      <c r="CY14" s="544"/>
      <c r="CZ14" s="544"/>
      <c r="DA14" s="545"/>
      <c r="DB14" s="543" t="s">
        <v>122</v>
      </c>
      <c r="DC14" s="544"/>
      <c r="DD14" s="544"/>
      <c r="DE14" s="544"/>
      <c r="DF14" s="544"/>
      <c r="DG14" s="544"/>
      <c r="DH14" s="544"/>
      <c r="DI14" s="545"/>
    </row>
    <row r="15" spans="1:119" ht="18.75" customHeight="1" x14ac:dyDescent="0.15">
      <c r="A15" s="179"/>
      <c r="B15" s="508"/>
      <c r="C15" s="509"/>
      <c r="D15" s="509"/>
      <c r="E15" s="509"/>
      <c r="F15" s="509"/>
      <c r="G15" s="509"/>
      <c r="H15" s="509"/>
      <c r="I15" s="509"/>
      <c r="J15" s="509"/>
      <c r="K15" s="510"/>
      <c r="L15" s="188"/>
      <c r="M15" s="536" t="s">
        <v>130</v>
      </c>
      <c r="N15" s="537"/>
      <c r="O15" s="537"/>
      <c r="P15" s="537"/>
      <c r="Q15" s="538"/>
      <c r="R15" s="529">
        <v>19245</v>
      </c>
      <c r="S15" s="530"/>
      <c r="T15" s="530"/>
      <c r="U15" s="530"/>
      <c r="V15" s="531"/>
      <c r="W15" s="461" t="s">
        <v>137</v>
      </c>
      <c r="X15" s="462"/>
      <c r="Y15" s="462"/>
      <c r="Z15" s="462"/>
      <c r="AA15" s="462"/>
      <c r="AB15" s="452"/>
      <c r="AC15" s="496">
        <v>3276</v>
      </c>
      <c r="AD15" s="497"/>
      <c r="AE15" s="497"/>
      <c r="AF15" s="497"/>
      <c r="AG15" s="539"/>
      <c r="AH15" s="496">
        <v>3631</v>
      </c>
      <c r="AI15" s="497"/>
      <c r="AJ15" s="497"/>
      <c r="AK15" s="497"/>
      <c r="AL15" s="498"/>
      <c r="AM15" s="474"/>
      <c r="AN15" s="475"/>
      <c r="AO15" s="475"/>
      <c r="AP15" s="475"/>
      <c r="AQ15" s="475"/>
      <c r="AR15" s="475"/>
      <c r="AS15" s="475"/>
      <c r="AT15" s="476"/>
      <c r="AU15" s="477"/>
      <c r="AV15" s="478"/>
      <c r="AW15" s="478"/>
      <c r="AX15" s="478"/>
      <c r="AY15" s="405" t="s">
        <v>138</v>
      </c>
      <c r="AZ15" s="406"/>
      <c r="BA15" s="406"/>
      <c r="BB15" s="406"/>
      <c r="BC15" s="406"/>
      <c r="BD15" s="406"/>
      <c r="BE15" s="406"/>
      <c r="BF15" s="406"/>
      <c r="BG15" s="406"/>
      <c r="BH15" s="406"/>
      <c r="BI15" s="406"/>
      <c r="BJ15" s="406"/>
      <c r="BK15" s="406"/>
      <c r="BL15" s="406"/>
      <c r="BM15" s="407"/>
      <c r="BN15" s="408">
        <v>3728800</v>
      </c>
      <c r="BO15" s="409"/>
      <c r="BP15" s="409"/>
      <c r="BQ15" s="409"/>
      <c r="BR15" s="409"/>
      <c r="BS15" s="409"/>
      <c r="BT15" s="409"/>
      <c r="BU15" s="410"/>
      <c r="BV15" s="408">
        <v>3608142</v>
      </c>
      <c r="BW15" s="409"/>
      <c r="BX15" s="409"/>
      <c r="BY15" s="409"/>
      <c r="BZ15" s="409"/>
      <c r="CA15" s="409"/>
      <c r="CB15" s="409"/>
      <c r="CC15" s="410"/>
      <c r="CD15" s="546" t="s">
        <v>139</v>
      </c>
      <c r="CE15" s="547"/>
      <c r="CF15" s="547"/>
      <c r="CG15" s="547"/>
      <c r="CH15" s="547"/>
      <c r="CI15" s="547"/>
      <c r="CJ15" s="547"/>
      <c r="CK15" s="547"/>
      <c r="CL15" s="547"/>
      <c r="CM15" s="547"/>
      <c r="CN15" s="547"/>
      <c r="CO15" s="547"/>
      <c r="CP15" s="547"/>
      <c r="CQ15" s="547"/>
      <c r="CR15" s="547"/>
      <c r="CS15" s="548"/>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08"/>
      <c r="C16" s="509"/>
      <c r="D16" s="509"/>
      <c r="E16" s="509"/>
      <c r="F16" s="509"/>
      <c r="G16" s="509"/>
      <c r="H16" s="509"/>
      <c r="I16" s="509"/>
      <c r="J16" s="509"/>
      <c r="K16" s="510"/>
      <c r="L16" s="526" t="s">
        <v>140</v>
      </c>
      <c r="M16" s="549"/>
      <c r="N16" s="549"/>
      <c r="O16" s="549"/>
      <c r="P16" s="549"/>
      <c r="Q16" s="550"/>
      <c r="R16" s="551" t="s">
        <v>141</v>
      </c>
      <c r="S16" s="552"/>
      <c r="T16" s="552"/>
      <c r="U16" s="552"/>
      <c r="V16" s="553"/>
      <c r="W16" s="435"/>
      <c r="X16" s="436"/>
      <c r="Y16" s="436"/>
      <c r="Z16" s="436"/>
      <c r="AA16" s="436"/>
      <c r="AB16" s="425"/>
      <c r="AC16" s="532">
        <v>35.1</v>
      </c>
      <c r="AD16" s="533"/>
      <c r="AE16" s="533"/>
      <c r="AF16" s="533"/>
      <c r="AG16" s="534"/>
      <c r="AH16" s="532">
        <v>35</v>
      </c>
      <c r="AI16" s="533"/>
      <c r="AJ16" s="533"/>
      <c r="AK16" s="533"/>
      <c r="AL16" s="535"/>
      <c r="AM16" s="474"/>
      <c r="AN16" s="475"/>
      <c r="AO16" s="475"/>
      <c r="AP16" s="475"/>
      <c r="AQ16" s="475"/>
      <c r="AR16" s="475"/>
      <c r="AS16" s="475"/>
      <c r="AT16" s="476"/>
      <c r="AU16" s="477"/>
      <c r="AV16" s="478"/>
      <c r="AW16" s="478"/>
      <c r="AX16" s="478"/>
      <c r="AY16" s="479" t="s">
        <v>142</v>
      </c>
      <c r="AZ16" s="480"/>
      <c r="BA16" s="480"/>
      <c r="BB16" s="480"/>
      <c r="BC16" s="480"/>
      <c r="BD16" s="480"/>
      <c r="BE16" s="480"/>
      <c r="BF16" s="480"/>
      <c r="BG16" s="480"/>
      <c r="BH16" s="480"/>
      <c r="BI16" s="480"/>
      <c r="BJ16" s="480"/>
      <c r="BK16" s="480"/>
      <c r="BL16" s="480"/>
      <c r="BM16" s="481"/>
      <c r="BN16" s="445">
        <v>8188543</v>
      </c>
      <c r="BO16" s="446"/>
      <c r="BP16" s="446"/>
      <c r="BQ16" s="446"/>
      <c r="BR16" s="446"/>
      <c r="BS16" s="446"/>
      <c r="BT16" s="446"/>
      <c r="BU16" s="447"/>
      <c r="BV16" s="445">
        <v>8059187</v>
      </c>
      <c r="BW16" s="446"/>
      <c r="BX16" s="446"/>
      <c r="BY16" s="446"/>
      <c r="BZ16" s="446"/>
      <c r="CA16" s="446"/>
      <c r="CB16" s="446"/>
      <c r="CC16" s="447"/>
      <c r="CD16" s="192"/>
      <c r="CE16" s="559"/>
      <c r="CF16" s="559"/>
      <c r="CG16" s="559"/>
      <c r="CH16" s="559"/>
      <c r="CI16" s="559"/>
      <c r="CJ16" s="559"/>
      <c r="CK16" s="559"/>
      <c r="CL16" s="559"/>
      <c r="CM16" s="559"/>
      <c r="CN16" s="559"/>
      <c r="CO16" s="559"/>
      <c r="CP16" s="559"/>
      <c r="CQ16" s="559"/>
      <c r="CR16" s="559"/>
      <c r="CS16" s="560"/>
      <c r="CT16" s="442"/>
      <c r="CU16" s="443"/>
      <c r="CV16" s="443"/>
      <c r="CW16" s="443"/>
      <c r="CX16" s="443"/>
      <c r="CY16" s="443"/>
      <c r="CZ16" s="443"/>
      <c r="DA16" s="444"/>
      <c r="DB16" s="442"/>
      <c r="DC16" s="443"/>
      <c r="DD16" s="443"/>
      <c r="DE16" s="443"/>
      <c r="DF16" s="443"/>
      <c r="DG16" s="443"/>
      <c r="DH16" s="443"/>
      <c r="DI16" s="444"/>
    </row>
    <row r="17" spans="1:113" ht="18.75" customHeight="1" thickBot="1" x14ac:dyDescent="0.2">
      <c r="A17" s="179"/>
      <c r="B17" s="511"/>
      <c r="C17" s="512"/>
      <c r="D17" s="512"/>
      <c r="E17" s="512"/>
      <c r="F17" s="512"/>
      <c r="G17" s="512"/>
      <c r="H17" s="512"/>
      <c r="I17" s="512"/>
      <c r="J17" s="512"/>
      <c r="K17" s="513"/>
      <c r="L17" s="193"/>
      <c r="M17" s="556" t="s">
        <v>143</v>
      </c>
      <c r="N17" s="557"/>
      <c r="O17" s="557"/>
      <c r="P17" s="557"/>
      <c r="Q17" s="558"/>
      <c r="R17" s="551" t="s">
        <v>144</v>
      </c>
      <c r="S17" s="552"/>
      <c r="T17" s="552"/>
      <c r="U17" s="552"/>
      <c r="V17" s="553"/>
      <c r="W17" s="461" t="s">
        <v>145</v>
      </c>
      <c r="X17" s="462"/>
      <c r="Y17" s="462"/>
      <c r="Z17" s="462"/>
      <c r="AA17" s="462"/>
      <c r="AB17" s="452"/>
      <c r="AC17" s="496">
        <v>5549</v>
      </c>
      <c r="AD17" s="497"/>
      <c r="AE17" s="497"/>
      <c r="AF17" s="497"/>
      <c r="AG17" s="539"/>
      <c r="AH17" s="496">
        <v>6027</v>
      </c>
      <c r="AI17" s="497"/>
      <c r="AJ17" s="497"/>
      <c r="AK17" s="497"/>
      <c r="AL17" s="498"/>
      <c r="AM17" s="474"/>
      <c r="AN17" s="475"/>
      <c r="AO17" s="475"/>
      <c r="AP17" s="475"/>
      <c r="AQ17" s="475"/>
      <c r="AR17" s="475"/>
      <c r="AS17" s="475"/>
      <c r="AT17" s="476"/>
      <c r="AU17" s="477"/>
      <c r="AV17" s="478"/>
      <c r="AW17" s="478"/>
      <c r="AX17" s="478"/>
      <c r="AY17" s="479" t="s">
        <v>146</v>
      </c>
      <c r="AZ17" s="480"/>
      <c r="BA17" s="480"/>
      <c r="BB17" s="480"/>
      <c r="BC17" s="480"/>
      <c r="BD17" s="480"/>
      <c r="BE17" s="480"/>
      <c r="BF17" s="480"/>
      <c r="BG17" s="480"/>
      <c r="BH17" s="480"/>
      <c r="BI17" s="480"/>
      <c r="BJ17" s="480"/>
      <c r="BK17" s="480"/>
      <c r="BL17" s="480"/>
      <c r="BM17" s="481"/>
      <c r="BN17" s="445">
        <v>4756901</v>
      </c>
      <c r="BO17" s="446"/>
      <c r="BP17" s="446"/>
      <c r="BQ17" s="446"/>
      <c r="BR17" s="446"/>
      <c r="BS17" s="446"/>
      <c r="BT17" s="446"/>
      <c r="BU17" s="447"/>
      <c r="BV17" s="445">
        <v>4609141</v>
      </c>
      <c r="BW17" s="446"/>
      <c r="BX17" s="446"/>
      <c r="BY17" s="446"/>
      <c r="BZ17" s="446"/>
      <c r="CA17" s="446"/>
      <c r="CB17" s="446"/>
      <c r="CC17" s="447"/>
      <c r="CD17" s="192"/>
      <c r="CE17" s="559"/>
      <c r="CF17" s="559"/>
      <c r="CG17" s="559"/>
      <c r="CH17" s="559"/>
      <c r="CI17" s="559"/>
      <c r="CJ17" s="559"/>
      <c r="CK17" s="559"/>
      <c r="CL17" s="559"/>
      <c r="CM17" s="559"/>
      <c r="CN17" s="559"/>
      <c r="CO17" s="559"/>
      <c r="CP17" s="559"/>
      <c r="CQ17" s="559"/>
      <c r="CR17" s="559"/>
      <c r="CS17" s="560"/>
      <c r="CT17" s="442"/>
      <c r="CU17" s="443"/>
      <c r="CV17" s="443"/>
      <c r="CW17" s="443"/>
      <c r="CX17" s="443"/>
      <c r="CY17" s="443"/>
      <c r="CZ17" s="443"/>
      <c r="DA17" s="444"/>
      <c r="DB17" s="442"/>
      <c r="DC17" s="443"/>
      <c r="DD17" s="443"/>
      <c r="DE17" s="443"/>
      <c r="DF17" s="443"/>
      <c r="DG17" s="443"/>
      <c r="DH17" s="443"/>
      <c r="DI17" s="444"/>
    </row>
    <row r="18" spans="1:113" ht="18.75" customHeight="1" thickBot="1" x14ac:dyDescent="0.2">
      <c r="A18" s="179"/>
      <c r="B18" s="567" t="s">
        <v>147</v>
      </c>
      <c r="C18" s="488"/>
      <c r="D18" s="488"/>
      <c r="E18" s="568"/>
      <c r="F18" s="568"/>
      <c r="G18" s="568"/>
      <c r="H18" s="568"/>
      <c r="I18" s="568"/>
      <c r="J18" s="568"/>
      <c r="K18" s="568"/>
      <c r="L18" s="569">
        <v>803.44</v>
      </c>
      <c r="M18" s="569"/>
      <c r="N18" s="569"/>
      <c r="O18" s="569"/>
      <c r="P18" s="569"/>
      <c r="Q18" s="569"/>
      <c r="R18" s="570"/>
      <c r="S18" s="570"/>
      <c r="T18" s="570"/>
      <c r="U18" s="570"/>
      <c r="V18" s="571"/>
      <c r="W18" s="463"/>
      <c r="X18" s="464"/>
      <c r="Y18" s="464"/>
      <c r="Z18" s="464"/>
      <c r="AA18" s="464"/>
      <c r="AB18" s="455"/>
      <c r="AC18" s="572">
        <v>59.4</v>
      </c>
      <c r="AD18" s="573"/>
      <c r="AE18" s="573"/>
      <c r="AF18" s="573"/>
      <c r="AG18" s="574"/>
      <c r="AH18" s="572">
        <v>58.1</v>
      </c>
      <c r="AI18" s="573"/>
      <c r="AJ18" s="573"/>
      <c r="AK18" s="573"/>
      <c r="AL18" s="575"/>
      <c r="AM18" s="474"/>
      <c r="AN18" s="475"/>
      <c r="AO18" s="475"/>
      <c r="AP18" s="475"/>
      <c r="AQ18" s="475"/>
      <c r="AR18" s="475"/>
      <c r="AS18" s="475"/>
      <c r="AT18" s="476"/>
      <c r="AU18" s="477"/>
      <c r="AV18" s="478"/>
      <c r="AW18" s="478"/>
      <c r="AX18" s="478"/>
      <c r="AY18" s="479" t="s">
        <v>148</v>
      </c>
      <c r="AZ18" s="480"/>
      <c r="BA18" s="480"/>
      <c r="BB18" s="480"/>
      <c r="BC18" s="480"/>
      <c r="BD18" s="480"/>
      <c r="BE18" s="480"/>
      <c r="BF18" s="480"/>
      <c r="BG18" s="480"/>
      <c r="BH18" s="480"/>
      <c r="BI18" s="480"/>
      <c r="BJ18" s="480"/>
      <c r="BK18" s="480"/>
      <c r="BL18" s="480"/>
      <c r="BM18" s="481"/>
      <c r="BN18" s="445">
        <v>7739108</v>
      </c>
      <c r="BO18" s="446"/>
      <c r="BP18" s="446"/>
      <c r="BQ18" s="446"/>
      <c r="BR18" s="446"/>
      <c r="BS18" s="446"/>
      <c r="BT18" s="446"/>
      <c r="BU18" s="447"/>
      <c r="BV18" s="445">
        <v>7653749</v>
      </c>
      <c r="BW18" s="446"/>
      <c r="BX18" s="446"/>
      <c r="BY18" s="446"/>
      <c r="BZ18" s="446"/>
      <c r="CA18" s="446"/>
      <c r="CB18" s="446"/>
      <c r="CC18" s="447"/>
      <c r="CD18" s="192"/>
      <c r="CE18" s="559"/>
      <c r="CF18" s="559"/>
      <c r="CG18" s="559"/>
      <c r="CH18" s="559"/>
      <c r="CI18" s="559"/>
      <c r="CJ18" s="559"/>
      <c r="CK18" s="559"/>
      <c r="CL18" s="559"/>
      <c r="CM18" s="559"/>
      <c r="CN18" s="559"/>
      <c r="CO18" s="559"/>
      <c r="CP18" s="559"/>
      <c r="CQ18" s="559"/>
      <c r="CR18" s="559"/>
      <c r="CS18" s="560"/>
      <c r="CT18" s="442"/>
      <c r="CU18" s="443"/>
      <c r="CV18" s="443"/>
      <c r="CW18" s="443"/>
      <c r="CX18" s="443"/>
      <c r="CY18" s="443"/>
      <c r="CZ18" s="443"/>
      <c r="DA18" s="444"/>
      <c r="DB18" s="442"/>
      <c r="DC18" s="443"/>
      <c r="DD18" s="443"/>
      <c r="DE18" s="443"/>
      <c r="DF18" s="443"/>
      <c r="DG18" s="443"/>
      <c r="DH18" s="443"/>
      <c r="DI18" s="444"/>
    </row>
    <row r="19" spans="1:113" ht="18.75" customHeight="1" thickBot="1" x14ac:dyDescent="0.2">
      <c r="A19" s="179"/>
      <c r="B19" s="567" t="s">
        <v>149</v>
      </c>
      <c r="C19" s="488"/>
      <c r="D19" s="488"/>
      <c r="E19" s="568"/>
      <c r="F19" s="568"/>
      <c r="G19" s="568"/>
      <c r="H19" s="568"/>
      <c r="I19" s="568"/>
      <c r="J19" s="568"/>
      <c r="K19" s="568"/>
      <c r="L19" s="576">
        <v>24</v>
      </c>
      <c r="M19" s="576"/>
      <c r="N19" s="576"/>
      <c r="O19" s="576"/>
      <c r="P19" s="576"/>
      <c r="Q19" s="576"/>
      <c r="R19" s="577"/>
      <c r="S19" s="577"/>
      <c r="T19" s="577"/>
      <c r="U19" s="577"/>
      <c r="V19" s="578"/>
      <c r="W19" s="402"/>
      <c r="X19" s="403"/>
      <c r="Y19" s="403"/>
      <c r="Z19" s="403"/>
      <c r="AA19" s="403"/>
      <c r="AB19" s="403"/>
      <c r="AC19" s="554"/>
      <c r="AD19" s="554"/>
      <c r="AE19" s="554"/>
      <c r="AF19" s="554"/>
      <c r="AG19" s="554"/>
      <c r="AH19" s="554"/>
      <c r="AI19" s="554"/>
      <c r="AJ19" s="554"/>
      <c r="AK19" s="554"/>
      <c r="AL19" s="555"/>
      <c r="AM19" s="474"/>
      <c r="AN19" s="475"/>
      <c r="AO19" s="475"/>
      <c r="AP19" s="475"/>
      <c r="AQ19" s="475"/>
      <c r="AR19" s="475"/>
      <c r="AS19" s="475"/>
      <c r="AT19" s="476"/>
      <c r="AU19" s="477"/>
      <c r="AV19" s="478"/>
      <c r="AW19" s="478"/>
      <c r="AX19" s="478"/>
      <c r="AY19" s="479" t="s">
        <v>150</v>
      </c>
      <c r="AZ19" s="480"/>
      <c r="BA19" s="480"/>
      <c r="BB19" s="480"/>
      <c r="BC19" s="480"/>
      <c r="BD19" s="480"/>
      <c r="BE19" s="480"/>
      <c r="BF19" s="480"/>
      <c r="BG19" s="480"/>
      <c r="BH19" s="480"/>
      <c r="BI19" s="480"/>
      <c r="BJ19" s="480"/>
      <c r="BK19" s="480"/>
      <c r="BL19" s="480"/>
      <c r="BM19" s="481"/>
      <c r="BN19" s="445">
        <v>11045209</v>
      </c>
      <c r="BO19" s="446"/>
      <c r="BP19" s="446"/>
      <c r="BQ19" s="446"/>
      <c r="BR19" s="446"/>
      <c r="BS19" s="446"/>
      <c r="BT19" s="446"/>
      <c r="BU19" s="447"/>
      <c r="BV19" s="445">
        <v>11212185</v>
      </c>
      <c r="BW19" s="446"/>
      <c r="BX19" s="446"/>
      <c r="BY19" s="446"/>
      <c r="BZ19" s="446"/>
      <c r="CA19" s="446"/>
      <c r="CB19" s="446"/>
      <c r="CC19" s="447"/>
      <c r="CD19" s="192"/>
      <c r="CE19" s="559"/>
      <c r="CF19" s="559"/>
      <c r="CG19" s="559"/>
      <c r="CH19" s="559"/>
      <c r="CI19" s="559"/>
      <c r="CJ19" s="559"/>
      <c r="CK19" s="559"/>
      <c r="CL19" s="559"/>
      <c r="CM19" s="559"/>
      <c r="CN19" s="559"/>
      <c r="CO19" s="559"/>
      <c r="CP19" s="559"/>
      <c r="CQ19" s="559"/>
      <c r="CR19" s="559"/>
      <c r="CS19" s="560"/>
      <c r="CT19" s="442"/>
      <c r="CU19" s="443"/>
      <c r="CV19" s="443"/>
      <c r="CW19" s="443"/>
      <c r="CX19" s="443"/>
      <c r="CY19" s="443"/>
      <c r="CZ19" s="443"/>
      <c r="DA19" s="444"/>
      <c r="DB19" s="442"/>
      <c r="DC19" s="443"/>
      <c r="DD19" s="443"/>
      <c r="DE19" s="443"/>
      <c r="DF19" s="443"/>
      <c r="DG19" s="443"/>
      <c r="DH19" s="443"/>
      <c r="DI19" s="444"/>
    </row>
    <row r="20" spans="1:113" ht="18.75" customHeight="1" thickBot="1" x14ac:dyDescent="0.2">
      <c r="A20" s="179"/>
      <c r="B20" s="567" t="s">
        <v>151</v>
      </c>
      <c r="C20" s="488"/>
      <c r="D20" s="488"/>
      <c r="E20" s="568"/>
      <c r="F20" s="568"/>
      <c r="G20" s="568"/>
      <c r="H20" s="568"/>
      <c r="I20" s="568"/>
      <c r="J20" s="568"/>
      <c r="K20" s="568"/>
      <c r="L20" s="576">
        <v>7067</v>
      </c>
      <c r="M20" s="576"/>
      <c r="N20" s="576"/>
      <c r="O20" s="576"/>
      <c r="P20" s="576"/>
      <c r="Q20" s="576"/>
      <c r="R20" s="577"/>
      <c r="S20" s="577"/>
      <c r="T20" s="577"/>
      <c r="U20" s="577"/>
      <c r="V20" s="578"/>
      <c r="W20" s="463"/>
      <c r="X20" s="464"/>
      <c r="Y20" s="464"/>
      <c r="Z20" s="464"/>
      <c r="AA20" s="464"/>
      <c r="AB20" s="464"/>
      <c r="AC20" s="579"/>
      <c r="AD20" s="579"/>
      <c r="AE20" s="579"/>
      <c r="AF20" s="579"/>
      <c r="AG20" s="579"/>
      <c r="AH20" s="579"/>
      <c r="AI20" s="579"/>
      <c r="AJ20" s="579"/>
      <c r="AK20" s="579"/>
      <c r="AL20" s="580"/>
      <c r="AM20" s="581"/>
      <c r="AN20" s="500"/>
      <c r="AO20" s="500"/>
      <c r="AP20" s="500"/>
      <c r="AQ20" s="500"/>
      <c r="AR20" s="500"/>
      <c r="AS20" s="500"/>
      <c r="AT20" s="501"/>
      <c r="AU20" s="582"/>
      <c r="AV20" s="583"/>
      <c r="AW20" s="583"/>
      <c r="AX20" s="584"/>
      <c r="AY20" s="479"/>
      <c r="AZ20" s="480"/>
      <c r="BA20" s="480"/>
      <c r="BB20" s="480"/>
      <c r="BC20" s="480"/>
      <c r="BD20" s="480"/>
      <c r="BE20" s="480"/>
      <c r="BF20" s="480"/>
      <c r="BG20" s="480"/>
      <c r="BH20" s="480"/>
      <c r="BI20" s="480"/>
      <c r="BJ20" s="480"/>
      <c r="BK20" s="480"/>
      <c r="BL20" s="480"/>
      <c r="BM20" s="481"/>
      <c r="BN20" s="445"/>
      <c r="BO20" s="446"/>
      <c r="BP20" s="446"/>
      <c r="BQ20" s="446"/>
      <c r="BR20" s="446"/>
      <c r="BS20" s="446"/>
      <c r="BT20" s="446"/>
      <c r="BU20" s="447"/>
      <c r="BV20" s="445"/>
      <c r="BW20" s="446"/>
      <c r="BX20" s="446"/>
      <c r="BY20" s="446"/>
      <c r="BZ20" s="446"/>
      <c r="CA20" s="446"/>
      <c r="CB20" s="446"/>
      <c r="CC20" s="447"/>
      <c r="CD20" s="192"/>
      <c r="CE20" s="559"/>
      <c r="CF20" s="559"/>
      <c r="CG20" s="559"/>
      <c r="CH20" s="559"/>
      <c r="CI20" s="559"/>
      <c r="CJ20" s="559"/>
      <c r="CK20" s="559"/>
      <c r="CL20" s="559"/>
      <c r="CM20" s="559"/>
      <c r="CN20" s="559"/>
      <c r="CO20" s="559"/>
      <c r="CP20" s="559"/>
      <c r="CQ20" s="559"/>
      <c r="CR20" s="559"/>
      <c r="CS20" s="560"/>
      <c r="CT20" s="442"/>
      <c r="CU20" s="443"/>
      <c r="CV20" s="443"/>
      <c r="CW20" s="443"/>
      <c r="CX20" s="443"/>
      <c r="CY20" s="443"/>
      <c r="CZ20" s="443"/>
      <c r="DA20" s="444"/>
      <c r="DB20" s="442"/>
      <c r="DC20" s="443"/>
      <c r="DD20" s="443"/>
      <c r="DE20" s="443"/>
      <c r="DF20" s="443"/>
      <c r="DG20" s="443"/>
      <c r="DH20" s="443"/>
      <c r="DI20" s="444"/>
    </row>
    <row r="21" spans="1:113" ht="18.75" customHeight="1" thickBot="1" x14ac:dyDescent="0.2">
      <c r="A21" s="179"/>
      <c r="B21" s="585" t="s">
        <v>152</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561"/>
      <c r="AZ21" s="562"/>
      <c r="BA21" s="562"/>
      <c r="BB21" s="562"/>
      <c r="BC21" s="562"/>
      <c r="BD21" s="562"/>
      <c r="BE21" s="562"/>
      <c r="BF21" s="562"/>
      <c r="BG21" s="562"/>
      <c r="BH21" s="562"/>
      <c r="BI21" s="562"/>
      <c r="BJ21" s="562"/>
      <c r="BK21" s="562"/>
      <c r="BL21" s="562"/>
      <c r="BM21" s="563"/>
      <c r="BN21" s="564"/>
      <c r="BO21" s="565"/>
      <c r="BP21" s="565"/>
      <c r="BQ21" s="565"/>
      <c r="BR21" s="565"/>
      <c r="BS21" s="565"/>
      <c r="BT21" s="565"/>
      <c r="BU21" s="566"/>
      <c r="BV21" s="564"/>
      <c r="BW21" s="565"/>
      <c r="BX21" s="565"/>
      <c r="BY21" s="565"/>
      <c r="BZ21" s="565"/>
      <c r="CA21" s="565"/>
      <c r="CB21" s="565"/>
      <c r="CC21" s="566"/>
      <c r="CD21" s="192"/>
      <c r="CE21" s="559"/>
      <c r="CF21" s="559"/>
      <c r="CG21" s="559"/>
      <c r="CH21" s="559"/>
      <c r="CI21" s="559"/>
      <c r="CJ21" s="559"/>
      <c r="CK21" s="559"/>
      <c r="CL21" s="559"/>
      <c r="CM21" s="559"/>
      <c r="CN21" s="559"/>
      <c r="CO21" s="559"/>
      <c r="CP21" s="559"/>
      <c r="CQ21" s="559"/>
      <c r="CR21" s="559"/>
      <c r="CS21" s="560"/>
      <c r="CT21" s="442"/>
      <c r="CU21" s="443"/>
      <c r="CV21" s="443"/>
      <c r="CW21" s="443"/>
      <c r="CX21" s="443"/>
      <c r="CY21" s="443"/>
      <c r="CZ21" s="443"/>
      <c r="DA21" s="444"/>
      <c r="DB21" s="442"/>
      <c r="DC21" s="443"/>
      <c r="DD21" s="443"/>
      <c r="DE21" s="443"/>
      <c r="DF21" s="443"/>
      <c r="DG21" s="443"/>
      <c r="DH21" s="443"/>
      <c r="DI21" s="444"/>
    </row>
    <row r="22" spans="1:113" ht="18.75" customHeight="1" x14ac:dyDescent="0.15">
      <c r="A22" s="179"/>
      <c r="B22" s="615" t="s">
        <v>153</v>
      </c>
      <c r="C22" s="589"/>
      <c r="D22" s="590"/>
      <c r="E22" s="457" t="s">
        <v>1</v>
      </c>
      <c r="F22" s="462"/>
      <c r="G22" s="462"/>
      <c r="H22" s="462"/>
      <c r="I22" s="462"/>
      <c r="J22" s="462"/>
      <c r="K22" s="452"/>
      <c r="L22" s="457" t="s">
        <v>154</v>
      </c>
      <c r="M22" s="462"/>
      <c r="N22" s="462"/>
      <c r="O22" s="462"/>
      <c r="P22" s="452"/>
      <c r="Q22" s="620" t="s">
        <v>155</v>
      </c>
      <c r="R22" s="621"/>
      <c r="S22" s="621"/>
      <c r="T22" s="621"/>
      <c r="U22" s="621"/>
      <c r="V22" s="622"/>
      <c r="W22" s="588" t="s">
        <v>156</v>
      </c>
      <c r="X22" s="589"/>
      <c r="Y22" s="590"/>
      <c r="Z22" s="457" t="s">
        <v>1</v>
      </c>
      <c r="AA22" s="462"/>
      <c r="AB22" s="462"/>
      <c r="AC22" s="462"/>
      <c r="AD22" s="462"/>
      <c r="AE22" s="462"/>
      <c r="AF22" s="462"/>
      <c r="AG22" s="452"/>
      <c r="AH22" s="626" t="s">
        <v>157</v>
      </c>
      <c r="AI22" s="462"/>
      <c r="AJ22" s="462"/>
      <c r="AK22" s="462"/>
      <c r="AL22" s="452"/>
      <c r="AM22" s="626" t="s">
        <v>158</v>
      </c>
      <c r="AN22" s="627"/>
      <c r="AO22" s="627"/>
      <c r="AP22" s="627"/>
      <c r="AQ22" s="627"/>
      <c r="AR22" s="628"/>
      <c r="AS22" s="620" t="s">
        <v>155</v>
      </c>
      <c r="AT22" s="621"/>
      <c r="AU22" s="621"/>
      <c r="AV22" s="621"/>
      <c r="AW22" s="621"/>
      <c r="AX22" s="632"/>
      <c r="AY22" s="405" t="s">
        <v>159</v>
      </c>
      <c r="AZ22" s="406"/>
      <c r="BA22" s="406"/>
      <c r="BB22" s="406"/>
      <c r="BC22" s="406"/>
      <c r="BD22" s="406"/>
      <c r="BE22" s="406"/>
      <c r="BF22" s="406"/>
      <c r="BG22" s="406"/>
      <c r="BH22" s="406"/>
      <c r="BI22" s="406"/>
      <c r="BJ22" s="406"/>
      <c r="BK22" s="406"/>
      <c r="BL22" s="406"/>
      <c r="BM22" s="407"/>
      <c r="BN22" s="408">
        <v>13170212</v>
      </c>
      <c r="BO22" s="409"/>
      <c r="BP22" s="409"/>
      <c r="BQ22" s="409"/>
      <c r="BR22" s="409"/>
      <c r="BS22" s="409"/>
      <c r="BT22" s="409"/>
      <c r="BU22" s="410"/>
      <c r="BV22" s="408">
        <v>13490499</v>
      </c>
      <c r="BW22" s="409"/>
      <c r="BX22" s="409"/>
      <c r="BY22" s="409"/>
      <c r="BZ22" s="409"/>
      <c r="CA22" s="409"/>
      <c r="CB22" s="409"/>
      <c r="CC22" s="410"/>
      <c r="CD22" s="192"/>
      <c r="CE22" s="559"/>
      <c r="CF22" s="559"/>
      <c r="CG22" s="559"/>
      <c r="CH22" s="559"/>
      <c r="CI22" s="559"/>
      <c r="CJ22" s="559"/>
      <c r="CK22" s="559"/>
      <c r="CL22" s="559"/>
      <c r="CM22" s="559"/>
      <c r="CN22" s="559"/>
      <c r="CO22" s="559"/>
      <c r="CP22" s="559"/>
      <c r="CQ22" s="559"/>
      <c r="CR22" s="559"/>
      <c r="CS22" s="560"/>
      <c r="CT22" s="442"/>
      <c r="CU22" s="443"/>
      <c r="CV22" s="443"/>
      <c r="CW22" s="443"/>
      <c r="CX22" s="443"/>
      <c r="CY22" s="443"/>
      <c r="CZ22" s="443"/>
      <c r="DA22" s="444"/>
      <c r="DB22" s="442"/>
      <c r="DC22" s="443"/>
      <c r="DD22" s="443"/>
      <c r="DE22" s="443"/>
      <c r="DF22" s="443"/>
      <c r="DG22" s="443"/>
      <c r="DH22" s="443"/>
      <c r="DI22" s="444"/>
    </row>
    <row r="23" spans="1:113" ht="18.75" customHeight="1" x14ac:dyDescent="0.15">
      <c r="A23" s="179"/>
      <c r="B23" s="616"/>
      <c r="C23" s="592"/>
      <c r="D23" s="593"/>
      <c r="E23" s="431"/>
      <c r="F23" s="436"/>
      <c r="G23" s="436"/>
      <c r="H23" s="436"/>
      <c r="I23" s="436"/>
      <c r="J23" s="436"/>
      <c r="K23" s="425"/>
      <c r="L23" s="431"/>
      <c r="M23" s="436"/>
      <c r="N23" s="436"/>
      <c r="O23" s="436"/>
      <c r="P23" s="425"/>
      <c r="Q23" s="623"/>
      <c r="R23" s="624"/>
      <c r="S23" s="624"/>
      <c r="T23" s="624"/>
      <c r="U23" s="624"/>
      <c r="V23" s="625"/>
      <c r="W23" s="591"/>
      <c r="X23" s="592"/>
      <c r="Y23" s="593"/>
      <c r="Z23" s="431"/>
      <c r="AA23" s="436"/>
      <c r="AB23" s="436"/>
      <c r="AC23" s="436"/>
      <c r="AD23" s="436"/>
      <c r="AE23" s="436"/>
      <c r="AF23" s="436"/>
      <c r="AG23" s="425"/>
      <c r="AH23" s="431"/>
      <c r="AI23" s="436"/>
      <c r="AJ23" s="436"/>
      <c r="AK23" s="436"/>
      <c r="AL23" s="425"/>
      <c r="AM23" s="629"/>
      <c r="AN23" s="630"/>
      <c r="AO23" s="630"/>
      <c r="AP23" s="630"/>
      <c r="AQ23" s="630"/>
      <c r="AR23" s="631"/>
      <c r="AS23" s="623"/>
      <c r="AT23" s="624"/>
      <c r="AU23" s="624"/>
      <c r="AV23" s="624"/>
      <c r="AW23" s="624"/>
      <c r="AX23" s="633"/>
      <c r="AY23" s="479" t="s">
        <v>160</v>
      </c>
      <c r="AZ23" s="480"/>
      <c r="BA23" s="480"/>
      <c r="BB23" s="480"/>
      <c r="BC23" s="480"/>
      <c r="BD23" s="480"/>
      <c r="BE23" s="480"/>
      <c r="BF23" s="480"/>
      <c r="BG23" s="480"/>
      <c r="BH23" s="480"/>
      <c r="BI23" s="480"/>
      <c r="BJ23" s="480"/>
      <c r="BK23" s="480"/>
      <c r="BL23" s="480"/>
      <c r="BM23" s="481"/>
      <c r="BN23" s="445">
        <v>6953906</v>
      </c>
      <c r="BO23" s="446"/>
      <c r="BP23" s="446"/>
      <c r="BQ23" s="446"/>
      <c r="BR23" s="446"/>
      <c r="BS23" s="446"/>
      <c r="BT23" s="446"/>
      <c r="BU23" s="447"/>
      <c r="BV23" s="445">
        <v>7271793</v>
      </c>
      <c r="BW23" s="446"/>
      <c r="BX23" s="446"/>
      <c r="BY23" s="446"/>
      <c r="BZ23" s="446"/>
      <c r="CA23" s="446"/>
      <c r="CB23" s="446"/>
      <c r="CC23" s="447"/>
      <c r="CD23" s="192"/>
      <c r="CE23" s="559"/>
      <c r="CF23" s="559"/>
      <c r="CG23" s="559"/>
      <c r="CH23" s="559"/>
      <c r="CI23" s="559"/>
      <c r="CJ23" s="559"/>
      <c r="CK23" s="559"/>
      <c r="CL23" s="559"/>
      <c r="CM23" s="559"/>
      <c r="CN23" s="559"/>
      <c r="CO23" s="559"/>
      <c r="CP23" s="559"/>
      <c r="CQ23" s="559"/>
      <c r="CR23" s="559"/>
      <c r="CS23" s="560"/>
      <c r="CT23" s="442"/>
      <c r="CU23" s="443"/>
      <c r="CV23" s="443"/>
      <c r="CW23" s="443"/>
      <c r="CX23" s="443"/>
      <c r="CY23" s="443"/>
      <c r="CZ23" s="443"/>
      <c r="DA23" s="444"/>
      <c r="DB23" s="442"/>
      <c r="DC23" s="443"/>
      <c r="DD23" s="443"/>
      <c r="DE23" s="443"/>
      <c r="DF23" s="443"/>
      <c r="DG23" s="443"/>
      <c r="DH23" s="443"/>
      <c r="DI23" s="444"/>
    </row>
    <row r="24" spans="1:113" ht="18.75" customHeight="1" thickBot="1" x14ac:dyDescent="0.2">
      <c r="A24" s="179"/>
      <c r="B24" s="616"/>
      <c r="C24" s="592"/>
      <c r="D24" s="593"/>
      <c r="E24" s="495" t="s">
        <v>161</v>
      </c>
      <c r="F24" s="475"/>
      <c r="G24" s="475"/>
      <c r="H24" s="475"/>
      <c r="I24" s="475"/>
      <c r="J24" s="475"/>
      <c r="K24" s="476"/>
      <c r="L24" s="496">
        <v>1</v>
      </c>
      <c r="M24" s="497"/>
      <c r="N24" s="497"/>
      <c r="O24" s="497"/>
      <c r="P24" s="539"/>
      <c r="Q24" s="496">
        <v>7500</v>
      </c>
      <c r="R24" s="497"/>
      <c r="S24" s="497"/>
      <c r="T24" s="497"/>
      <c r="U24" s="497"/>
      <c r="V24" s="539"/>
      <c r="W24" s="591"/>
      <c r="X24" s="592"/>
      <c r="Y24" s="593"/>
      <c r="Z24" s="495" t="s">
        <v>162</v>
      </c>
      <c r="AA24" s="475"/>
      <c r="AB24" s="475"/>
      <c r="AC24" s="475"/>
      <c r="AD24" s="475"/>
      <c r="AE24" s="475"/>
      <c r="AF24" s="475"/>
      <c r="AG24" s="476"/>
      <c r="AH24" s="496">
        <v>212</v>
      </c>
      <c r="AI24" s="497"/>
      <c r="AJ24" s="497"/>
      <c r="AK24" s="497"/>
      <c r="AL24" s="539"/>
      <c r="AM24" s="496">
        <v>637060</v>
      </c>
      <c r="AN24" s="497"/>
      <c r="AO24" s="497"/>
      <c r="AP24" s="497"/>
      <c r="AQ24" s="497"/>
      <c r="AR24" s="539"/>
      <c r="AS24" s="496">
        <v>3005</v>
      </c>
      <c r="AT24" s="497"/>
      <c r="AU24" s="497"/>
      <c r="AV24" s="497"/>
      <c r="AW24" s="497"/>
      <c r="AX24" s="498"/>
      <c r="AY24" s="561" t="s">
        <v>163</v>
      </c>
      <c r="AZ24" s="562"/>
      <c r="BA24" s="562"/>
      <c r="BB24" s="562"/>
      <c r="BC24" s="562"/>
      <c r="BD24" s="562"/>
      <c r="BE24" s="562"/>
      <c r="BF24" s="562"/>
      <c r="BG24" s="562"/>
      <c r="BH24" s="562"/>
      <c r="BI24" s="562"/>
      <c r="BJ24" s="562"/>
      <c r="BK24" s="562"/>
      <c r="BL24" s="562"/>
      <c r="BM24" s="563"/>
      <c r="BN24" s="445">
        <v>10818007</v>
      </c>
      <c r="BO24" s="446"/>
      <c r="BP24" s="446"/>
      <c r="BQ24" s="446"/>
      <c r="BR24" s="446"/>
      <c r="BS24" s="446"/>
      <c r="BT24" s="446"/>
      <c r="BU24" s="447"/>
      <c r="BV24" s="445">
        <v>10772817</v>
      </c>
      <c r="BW24" s="446"/>
      <c r="BX24" s="446"/>
      <c r="BY24" s="446"/>
      <c r="BZ24" s="446"/>
      <c r="CA24" s="446"/>
      <c r="CB24" s="446"/>
      <c r="CC24" s="447"/>
      <c r="CD24" s="192"/>
      <c r="CE24" s="559"/>
      <c r="CF24" s="559"/>
      <c r="CG24" s="559"/>
      <c r="CH24" s="559"/>
      <c r="CI24" s="559"/>
      <c r="CJ24" s="559"/>
      <c r="CK24" s="559"/>
      <c r="CL24" s="559"/>
      <c r="CM24" s="559"/>
      <c r="CN24" s="559"/>
      <c r="CO24" s="559"/>
      <c r="CP24" s="559"/>
      <c r="CQ24" s="559"/>
      <c r="CR24" s="559"/>
      <c r="CS24" s="560"/>
      <c r="CT24" s="442"/>
      <c r="CU24" s="443"/>
      <c r="CV24" s="443"/>
      <c r="CW24" s="443"/>
      <c r="CX24" s="443"/>
      <c r="CY24" s="443"/>
      <c r="CZ24" s="443"/>
      <c r="DA24" s="444"/>
      <c r="DB24" s="442"/>
      <c r="DC24" s="443"/>
      <c r="DD24" s="443"/>
      <c r="DE24" s="443"/>
      <c r="DF24" s="443"/>
      <c r="DG24" s="443"/>
      <c r="DH24" s="443"/>
      <c r="DI24" s="444"/>
    </row>
    <row r="25" spans="1:113" ht="18.75" customHeight="1" x14ac:dyDescent="0.15">
      <c r="A25" s="179"/>
      <c r="B25" s="616"/>
      <c r="C25" s="592"/>
      <c r="D25" s="593"/>
      <c r="E25" s="495" t="s">
        <v>164</v>
      </c>
      <c r="F25" s="475"/>
      <c r="G25" s="475"/>
      <c r="H25" s="475"/>
      <c r="I25" s="475"/>
      <c r="J25" s="475"/>
      <c r="K25" s="476"/>
      <c r="L25" s="496">
        <v>1</v>
      </c>
      <c r="M25" s="497"/>
      <c r="N25" s="497"/>
      <c r="O25" s="497"/>
      <c r="P25" s="539"/>
      <c r="Q25" s="496">
        <v>6000</v>
      </c>
      <c r="R25" s="497"/>
      <c r="S25" s="497"/>
      <c r="T25" s="497"/>
      <c r="U25" s="497"/>
      <c r="V25" s="539"/>
      <c r="W25" s="591"/>
      <c r="X25" s="592"/>
      <c r="Y25" s="593"/>
      <c r="Z25" s="495" t="s">
        <v>165</v>
      </c>
      <c r="AA25" s="475"/>
      <c r="AB25" s="475"/>
      <c r="AC25" s="475"/>
      <c r="AD25" s="475"/>
      <c r="AE25" s="475"/>
      <c r="AF25" s="475"/>
      <c r="AG25" s="476"/>
      <c r="AH25" s="496" t="s">
        <v>122</v>
      </c>
      <c r="AI25" s="497"/>
      <c r="AJ25" s="497"/>
      <c r="AK25" s="497"/>
      <c r="AL25" s="539"/>
      <c r="AM25" s="496" t="s">
        <v>122</v>
      </c>
      <c r="AN25" s="497"/>
      <c r="AO25" s="497"/>
      <c r="AP25" s="497"/>
      <c r="AQ25" s="497"/>
      <c r="AR25" s="539"/>
      <c r="AS25" s="496" t="s">
        <v>122</v>
      </c>
      <c r="AT25" s="497"/>
      <c r="AU25" s="497"/>
      <c r="AV25" s="497"/>
      <c r="AW25" s="497"/>
      <c r="AX25" s="498"/>
      <c r="AY25" s="405" t="s">
        <v>166</v>
      </c>
      <c r="AZ25" s="406"/>
      <c r="BA25" s="406"/>
      <c r="BB25" s="406"/>
      <c r="BC25" s="406"/>
      <c r="BD25" s="406"/>
      <c r="BE25" s="406"/>
      <c r="BF25" s="406"/>
      <c r="BG25" s="406"/>
      <c r="BH25" s="406"/>
      <c r="BI25" s="406"/>
      <c r="BJ25" s="406"/>
      <c r="BK25" s="406"/>
      <c r="BL25" s="406"/>
      <c r="BM25" s="407"/>
      <c r="BN25" s="408">
        <v>976131</v>
      </c>
      <c r="BO25" s="409"/>
      <c r="BP25" s="409"/>
      <c r="BQ25" s="409"/>
      <c r="BR25" s="409"/>
      <c r="BS25" s="409"/>
      <c r="BT25" s="409"/>
      <c r="BU25" s="410"/>
      <c r="BV25" s="408">
        <v>1413030</v>
      </c>
      <c r="BW25" s="409"/>
      <c r="BX25" s="409"/>
      <c r="BY25" s="409"/>
      <c r="BZ25" s="409"/>
      <c r="CA25" s="409"/>
      <c r="CB25" s="409"/>
      <c r="CC25" s="410"/>
      <c r="CD25" s="192"/>
      <c r="CE25" s="559"/>
      <c r="CF25" s="559"/>
      <c r="CG25" s="559"/>
      <c r="CH25" s="559"/>
      <c r="CI25" s="559"/>
      <c r="CJ25" s="559"/>
      <c r="CK25" s="559"/>
      <c r="CL25" s="559"/>
      <c r="CM25" s="559"/>
      <c r="CN25" s="559"/>
      <c r="CO25" s="559"/>
      <c r="CP25" s="559"/>
      <c r="CQ25" s="559"/>
      <c r="CR25" s="559"/>
      <c r="CS25" s="560"/>
      <c r="CT25" s="442"/>
      <c r="CU25" s="443"/>
      <c r="CV25" s="443"/>
      <c r="CW25" s="443"/>
      <c r="CX25" s="443"/>
      <c r="CY25" s="443"/>
      <c r="CZ25" s="443"/>
      <c r="DA25" s="444"/>
      <c r="DB25" s="442"/>
      <c r="DC25" s="443"/>
      <c r="DD25" s="443"/>
      <c r="DE25" s="443"/>
      <c r="DF25" s="443"/>
      <c r="DG25" s="443"/>
      <c r="DH25" s="443"/>
      <c r="DI25" s="444"/>
    </row>
    <row r="26" spans="1:113" ht="18.75" customHeight="1" x14ac:dyDescent="0.15">
      <c r="A26" s="179"/>
      <c r="B26" s="616"/>
      <c r="C26" s="592"/>
      <c r="D26" s="593"/>
      <c r="E26" s="495" t="s">
        <v>167</v>
      </c>
      <c r="F26" s="475"/>
      <c r="G26" s="475"/>
      <c r="H26" s="475"/>
      <c r="I26" s="475"/>
      <c r="J26" s="475"/>
      <c r="K26" s="476"/>
      <c r="L26" s="496">
        <v>1</v>
      </c>
      <c r="M26" s="497"/>
      <c r="N26" s="497"/>
      <c r="O26" s="497"/>
      <c r="P26" s="539"/>
      <c r="Q26" s="496">
        <v>5300</v>
      </c>
      <c r="R26" s="497"/>
      <c r="S26" s="497"/>
      <c r="T26" s="497"/>
      <c r="U26" s="497"/>
      <c r="V26" s="539"/>
      <c r="W26" s="591"/>
      <c r="X26" s="592"/>
      <c r="Y26" s="593"/>
      <c r="Z26" s="495" t="s">
        <v>168</v>
      </c>
      <c r="AA26" s="597"/>
      <c r="AB26" s="597"/>
      <c r="AC26" s="597"/>
      <c r="AD26" s="597"/>
      <c r="AE26" s="597"/>
      <c r="AF26" s="597"/>
      <c r="AG26" s="598"/>
      <c r="AH26" s="496">
        <v>6</v>
      </c>
      <c r="AI26" s="497"/>
      <c r="AJ26" s="497"/>
      <c r="AK26" s="497"/>
      <c r="AL26" s="539"/>
      <c r="AM26" s="496">
        <v>13170</v>
      </c>
      <c r="AN26" s="497"/>
      <c r="AO26" s="497"/>
      <c r="AP26" s="497"/>
      <c r="AQ26" s="497"/>
      <c r="AR26" s="539"/>
      <c r="AS26" s="496">
        <v>2195</v>
      </c>
      <c r="AT26" s="497"/>
      <c r="AU26" s="497"/>
      <c r="AV26" s="497"/>
      <c r="AW26" s="497"/>
      <c r="AX26" s="498"/>
      <c r="AY26" s="448" t="s">
        <v>169</v>
      </c>
      <c r="AZ26" s="449"/>
      <c r="BA26" s="449"/>
      <c r="BB26" s="449"/>
      <c r="BC26" s="449"/>
      <c r="BD26" s="449"/>
      <c r="BE26" s="449"/>
      <c r="BF26" s="449"/>
      <c r="BG26" s="449"/>
      <c r="BH26" s="449"/>
      <c r="BI26" s="449"/>
      <c r="BJ26" s="449"/>
      <c r="BK26" s="449"/>
      <c r="BL26" s="449"/>
      <c r="BM26" s="450"/>
      <c r="BN26" s="445" t="s">
        <v>122</v>
      </c>
      <c r="BO26" s="446"/>
      <c r="BP26" s="446"/>
      <c r="BQ26" s="446"/>
      <c r="BR26" s="446"/>
      <c r="BS26" s="446"/>
      <c r="BT26" s="446"/>
      <c r="BU26" s="447"/>
      <c r="BV26" s="445" t="s">
        <v>122</v>
      </c>
      <c r="BW26" s="446"/>
      <c r="BX26" s="446"/>
      <c r="BY26" s="446"/>
      <c r="BZ26" s="446"/>
      <c r="CA26" s="446"/>
      <c r="CB26" s="446"/>
      <c r="CC26" s="447"/>
      <c r="CD26" s="192"/>
      <c r="CE26" s="559"/>
      <c r="CF26" s="559"/>
      <c r="CG26" s="559"/>
      <c r="CH26" s="559"/>
      <c r="CI26" s="559"/>
      <c r="CJ26" s="559"/>
      <c r="CK26" s="559"/>
      <c r="CL26" s="559"/>
      <c r="CM26" s="559"/>
      <c r="CN26" s="559"/>
      <c r="CO26" s="559"/>
      <c r="CP26" s="559"/>
      <c r="CQ26" s="559"/>
      <c r="CR26" s="559"/>
      <c r="CS26" s="560"/>
      <c r="CT26" s="442"/>
      <c r="CU26" s="443"/>
      <c r="CV26" s="443"/>
      <c r="CW26" s="443"/>
      <c r="CX26" s="443"/>
      <c r="CY26" s="443"/>
      <c r="CZ26" s="443"/>
      <c r="DA26" s="444"/>
      <c r="DB26" s="442"/>
      <c r="DC26" s="443"/>
      <c r="DD26" s="443"/>
      <c r="DE26" s="443"/>
      <c r="DF26" s="443"/>
      <c r="DG26" s="443"/>
      <c r="DH26" s="443"/>
      <c r="DI26" s="444"/>
    </row>
    <row r="27" spans="1:113" ht="18.75" customHeight="1" thickBot="1" x14ac:dyDescent="0.2">
      <c r="A27" s="179"/>
      <c r="B27" s="616"/>
      <c r="C27" s="592"/>
      <c r="D27" s="593"/>
      <c r="E27" s="495" t="s">
        <v>170</v>
      </c>
      <c r="F27" s="475"/>
      <c r="G27" s="475"/>
      <c r="H27" s="475"/>
      <c r="I27" s="475"/>
      <c r="J27" s="475"/>
      <c r="K27" s="476"/>
      <c r="L27" s="496">
        <v>1</v>
      </c>
      <c r="M27" s="497"/>
      <c r="N27" s="497"/>
      <c r="O27" s="497"/>
      <c r="P27" s="539"/>
      <c r="Q27" s="496">
        <v>3000</v>
      </c>
      <c r="R27" s="497"/>
      <c r="S27" s="497"/>
      <c r="T27" s="497"/>
      <c r="U27" s="497"/>
      <c r="V27" s="539"/>
      <c r="W27" s="591"/>
      <c r="X27" s="592"/>
      <c r="Y27" s="593"/>
      <c r="Z27" s="495" t="s">
        <v>171</v>
      </c>
      <c r="AA27" s="475"/>
      <c r="AB27" s="475"/>
      <c r="AC27" s="475"/>
      <c r="AD27" s="475"/>
      <c r="AE27" s="475"/>
      <c r="AF27" s="475"/>
      <c r="AG27" s="476"/>
      <c r="AH27" s="496">
        <v>3</v>
      </c>
      <c r="AI27" s="497"/>
      <c r="AJ27" s="497"/>
      <c r="AK27" s="497"/>
      <c r="AL27" s="539"/>
      <c r="AM27" s="496">
        <v>12444</v>
      </c>
      <c r="AN27" s="497"/>
      <c r="AO27" s="497"/>
      <c r="AP27" s="497"/>
      <c r="AQ27" s="497"/>
      <c r="AR27" s="539"/>
      <c r="AS27" s="496">
        <v>4148</v>
      </c>
      <c r="AT27" s="497"/>
      <c r="AU27" s="497"/>
      <c r="AV27" s="497"/>
      <c r="AW27" s="497"/>
      <c r="AX27" s="498"/>
      <c r="AY27" s="540" t="s">
        <v>172</v>
      </c>
      <c r="AZ27" s="541"/>
      <c r="BA27" s="541"/>
      <c r="BB27" s="541"/>
      <c r="BC27" s="541"/>
      <c r="BD27" s="541"/>
      <c r="BE27" s="541"/>
      <c r="BF27" s="541"/>
      <c r="BG27" s="541"/>
      <c r="BH27" s="541"/>
      <c r="BI27" s="541"/>
      <c r="BJ27" s="541"/>
      <c r="BK27" s="541"/>
      <c r="BL27" s="541"/>
      <c r="BM27" s="542"/>
      <c r="BN27" s="564">
        <v>799548</v>
      </c>
      <c r="BO27" s="565"/>
      <c r="BP27" s="565"/>
      <c r="BQ27" s="565"/>
      <c r="BR27" s="565"/>
      <c r="BS27" s="565"/>
      <c r="BT27" s="565"/>
      <c r="BU27" s="566"/>
      <c r="BV27" s="564">
        <v>917764</v>
      </c>
      <c r="BW27" s="565"/>
      <c r="BX27" s="565"/>
      <c r="BY27" s="565"/>
      <c r="BZ27" s="565"/>
      <c r="CA27" s="565"/>
      <c r="CB27" s="565"/>
      <c r="CC27" s="566"/>
      <c r="CD27" s="194"/>
      <c r="CE27" s="559"/>
      <c r="CF27" s="559"/>
      <c r="CG27" s="559"/>
      <c r="CH27" s="559"/>
      <c r="CI27" s="559"/>
      <c r="CJ27" s="559"/>
      <c r="CK27" s="559"/>
      <c r="CL27" s="559"/>
      <c r="CM27" s="559"/>
      <c r="CN27" s="559"/>
      <c r="CO27" s="559"/>
      <c r="CP27" s="559"/>
      <c r="CQ27" s="559"/>
      <c r="CR27" s="559"/>
      <c r="CS27" s="560"/>
      <c r="CT27" s="442"/>
      <c r="CU27" s="443"/>
      <c r="CV27" s="443"/>
      <c r="CW27" s="443"/>
      <c r="CX27" s="443"/>
      <c r="CY27" s="443"/>
      <c r="CZ27" s="443"/>
      <c r="DA27" s="444"/>
      <c r="DB27" s="442"/>
      <c r="DC27" s="443"/>
      <c r="DD27" s="443"/>
      <c r="DE27" s="443"/>
      <c r="DF27" s="443"/>
      <c r="DG27" s="443"/>
      <c r="DH27" s="443"/>
      <c r="DI27" s="444"/>
    </row>
    <row r="28" spans="1:113" ht="18.75" customHeight="1" x14ac:dyDescent="0.15">
      <c r="A28" s="179"/>
      <c r="B28" s="616"/>
      <c r="C28" s="592"/>
      <c r="D28" s="593"/>
      <c r="E28" s="495" t="s">
        <v>173</v>
      </c>
      <c r="F28" s="475"/>
      <c r="G28" s="475"/>
      <c r="H28" s="475"/>
      <c r="I28" s="475"/>
      <c r="J28" s="475"/>
      <c r="K28" s="476"/>
      <c r="L28" s="496">
        <v>1</v>
      </c>
      <c r="M28" s="497"/>
      <c r="N28" s="497"/>
      <c r="O28" s="497"/>
      <c r="P28" s="539"/>
      <c r="Q28" s="496">
        <v>2600</v>
      </c>
      <c r="R28" s="497"/>
      <c r="S28" s="497"/>
      <c r="T28" s="497"/>
      <c r="U28" s="497"/>
      <c r="V28" s="539"/>
      <c r="W28" s="591"/>
      <c r="X28" s="592"/>
      <c r="Y28" s="593"/>
      <c r="Z28" s="495" t="s">
        <v>174</v>
      </c>
      <c r="AA28" s="475"/>
      <c r="AB28" s="475"/>
      <c r="AC28" s="475"/>
      <c r="AD28" s="475"/>
      <c r="AE28" s="475"/>
      <c r="AF28" s="475"/>
      <c r="AG28" s="476"/>
      <c r="AH28" s="496" t="s">
        <v>122</v>
      </c>
      <c r="AI28" s="497"/>
      <c r="AJ28" s="497"/>
      <c r="AK28" s="497"/>
      <c r="AL28" s="539"/>
      <c r="AM28" s="496" t="s">
        <v>122</v>
      </c>
      <c r="AN28" s="497"/>
      <c r="AO28" s="497"/>
      <c r="AP28" s="497"/>
      <c r="AQ28" s="497"/>
      <c r="AR28" s="539"/>
      <c r="AS28" s="496" t="s">
        <v>122</v>
      </c>
      <c r="AT28" s="497"/>
      <c r="AU28" s="497"/>
      <c r="AV28" s="497"/>
      <c r="AW28" s="497"/>
      <c r="AX28" s="498"/>
      <c r="AY28" s="599" t="s">
        <v>175</v>
      </c>
      <c r="AZ28" s="600"/>
      <c r="BA28" s="600"/>
      <c r="BB28" s="601"/>
      <c r="BC28" s="405" t="s">
        <v>46</v>
      </c>
      <c r="BD28" s="406"/>
      <c r="BE28" s="406"/>
      <c r="BF28" s="406"/>
      <c r="BG28" s="406"/>
      <c r="BH28" s="406"/>
      <c r="BI28" s="406"/>
      <c r="BJ28" s="406"/>
      <c r="BK28" s="406"/>
      <c r="BL28" s="406"/>
      <c r="BM28" s="407"/>
      <c r="BN28" s="408">
        <v>3525317</v>
      </c>
      <c r="BO28" s="409"/>
      <c r="BP28" s="409"/>
      <c r="BQ28" s="409"/>
      <c r="BR28" s="409"/>
      <c r="BS28" s="409"/>
      <c r="BT28" s="409"/>
      <c r="BU28" s="410"/>
      <c r="BV28" s="408">
        <v>3530032</v>
      </c>
      <c r="BW28" s="409"/>
      <c r="BX28" s="409"/>
      <c r="BY28" s="409"/>
      <c r="BZ28" s="409"/>
      <c r="CA28" s="409"/>
      <c r="CB28" s="409"/>
      <c r="CC28" s="410"/>
      <c r="CD28" s="192"/>
      <c r="CE28" s="559"/>
      <c r="CF28" s="559"/>
      <c r="CG28" s="559"/>
      <c r="CH28" s="559"/>
      <c r="CI28" s="559"/>
      <c r="CJ28" s="559"/>
      <c r="CK28" s="559"/>
      <c r="CL28" s="559"/>
      <c r="CM28" s="559"/>
      <c r="CN28" s="559"/>
      <c r="CO28" s="559"/>
      <c r="CP28" s="559"/>
      <c r="CQ28" s="559"/>
      <c r="CR28" s="559"/>
      <c r="CS28" s="560"/>
      <c r="CT28" s="442"/>
      <c r="CU28" s="443"/>
      <c r="CV28" s="443"/>
      <c r="CW28" s="443"/>
      <c r="CX28" s="443"/>
      <c r="CY28" s="443"/>
      <c r="CZ28" s="443"/>
      <c r="DA28" s="444"/>
      <c r="DB28" s="442"/>
      <c r="DC28" s="443"/>
      <c r="DD28" s="443"/>
      <c r="DE28" s="443"/>
      <c r="DF28" s="443"/>
      <c r="DG28" s="443"/>
      <c r="DH28" s="443"/>
      <c r="DI28" s="444"/>
    </row>
    <row r="29" spans="1:113" ht="18.75" customHeight="1" x14ac:dyDescent="0.15">
      <c r="A29" s="179"/>
      <c r="B29" s="616"/>
      <c r="C29" s="592"/>
      <c r="D29" s="593"/>
      <c r="E29" s="495" t="s">
        <v>176</v>
      </c>
      <c r="F29" s="475"/>
      <c r="G29" s="475"/>
      <c r="H29" s="475"/>
      <c r="I29" s="475"/>
      <c r="J29" s="475"/>
      <c r="K29" s="476"/>
      <c r="L29" s="496">
        <v>13</v>
      </c>
      <c r="M29" s="497"/>
      <c r="N29" s="497"/>
      <c r="O29" s="497"/>
      <c r="P29" s="539"/>
      <c r="Q29" s="496">
        <v>2500</v>
      </c>
      <c r="R29" s="497"/>
      <c r="S29" s="497"/>
      <c r="T29" s="497"/>
      <c r="U29" s="497"/>
      <c r="V29" s="539"/>
      <c r="W29" s="594"/>
      <c r="X29" s="595"/>
      <c r="Y29" s="596"/>
      <c r="Z29" s="495" t="s">
        <v>177</v>
      </c>
      <c r="AA29" s="475"/>
      <c r="AB29" s="475"/>
      <c r="AC29" s="475"/>
      <c r="AD29" s="475"/>
      <c r="AE29" s="475"/>
      <c r="AF29" s="475"/>
      <c r="AG29" s="476"/>
      <c r="AH29" s="496">
        <v>215</v>
      </c>
      <c r="AI29" s="497"/>
      <c r="AJ29" s="497"/>
      <c r="AK29" s="497"/>
      <c r="AL29" s="539"/>
      <c r="AM29" s="496">
        <v>649504</v>
      </c>
      <c r="AN29" s="497"/>
      <c r="AO29" s="497"/>
      <c r="AP29" s="497"/>
      <c r="AQ29" s="497"/>
      <c r="AR29" s="539"/>
      <c r="AS29" s="496">
        <v>3021</v>
      </c>
      <c r="AT29" s="497"/>
      <c r="AU29" s="497"/>
      <c r="AV29" s="497"/>
      <c r="AW29" s="497"/>
      <c r="AX29" s="498"/>
      <c r="AY29" s="602"/>
      <c r="AZ29" s="603"/>
      <c r="BA29" s="603"/>
      <c r="BB29" s="604"/>
      <c r="BC29" s="479" t="s">
        <v>178</v>
      </c>
      <c r="BD29" s="480"/>
      <c r="BE29" s="480"/>
      <c r="BF29" s="480"/>
      <c r="BG29" s="480"/>
      <c r="BH29" s="480"/>
      <c r="BI29" s="480"/>
      <c r="BJ29" s="480"/>
      <c r="BK29" s="480"/>
      <c r="BL29" s="480"/>
      <c r="BM29" s="481"/>
      <c r="BN29" s="445">
        <v>354342</v>
      </c>
      <c r="BO29" s="446"/>
      <c r="BP29" s="446"/>
      <c r="BQ29" s="446"/>
      <c r="BR29" s="446"/>
      <c r="BS29" s="446"/>
      <c r="BT29" s="446"/>
      <c r="BU29" s="447"/>
      <c r="BV29" s="445">
        <v>357939</v>
      </c>
      <c r="BW29" s="446"/>
      <c r="BX29" s="446"/>
      <c r="BY29" s="446"/>
      <c r="BZ29" s="446"/>
      <c r="CA29" s="446"/>
      <c r="CB29" s="446"/>
      <c r="CC29" s="447"/>
      <c r="CD29" s="194"/>
      <c r="CE29" s="559"/>
      <c r="CF29" s="559"/>
      <c r="CG29" s="559"/>
      <c r="CH29" s="559"/>
      <c r="CI29" s="559"/>
      <c r="CJ29" s="559"/>
      <c r="CK29" s="559"/>
      <c r="CL29" s="559"/>
      <c r="CM29" s="559"/>
      <c r="CN29" s="559"/>
      <c r="CO29" s="559"/>
      <c r="CP29" s="559"/>
      <c r="CQ29" s="559"/>
      <c r="CR29" s="559"/>
      <c r="CS29" s="560"/>
      <c r="CT29" s="442"/>
      <c r="CU29" s="443"/>
      <c r="CV29" s="443"/>
      <c r="CW29" s="443"/>
      <c r="CX29" s="443"/>
      <c r="CY29" s="443"/>
      <c r="CZ29" s="443"/>
      <c r="DA29" s="444"/>
      <c r="DB29" s="442"/>
      <c r="DC29" s="443"/>
      <c r="DD29" s="443"/>
      <c r="DE29" s="443"/>
      <c r="DF29" s="443"/>
      <c r="DG29" s="443"/>
      <c r="DH29" s="443"/>
      <c r="DI29" s="444"/>
    </row>
    <row r="30" spans="1:113" ht="18.75" customHeight="1" thickBot="1" x14ac:dyDescent="0.2">
      <c r="A30" s="179"/>
      <c r="B30" s="617"/>
      <c r="C30" s="618"/>
      <c r="D30" s="619"/>
      <c r="E30" s="499"/>
      <c r="F30" s="500"/>
      <c r="G30" s="500"/>
      <c r="H30" s="500"/>
      <c r="I30" s="500"/>
      <c r="J30" s="500"/>
      <c r="K30" s="501"/>
      <c r="L30" s="609"/>
      <c r="M30" s="610"/>
      <c r="N30" s="610"/>
      <c r="O30" s="610"/>
      <c r="P30" s="611"/>
      <c r="Q30" s="609"/>
      <c r="R30" s="610"/>
      <c r="S30" s="610"/>
      <c r="T30" s="610"/>
      <c r="U30" s="610"/>
      <c r="V30" s="611"/>
      <c r="W30" s="612" t="s">
        <v>179</v>
      </c>
      <c r="X30" s="613"/>
      <c r="Y30" s="613"/>
      <c r="Z30" s="613"/>
      <c r="AA30" s="613"/>
      <c r="AB30" s="613"/>
      <c r="AC30" s="613"/>
      <c r="AD30" s="613"/>
      <c r="AE30" s="613"/>
      <c r="AF30" s="613"/>
      <c r="AG30" s="614"/>
      <c r="AH30" s="572">
        <v>93.2</v>
      </c>
      <c r="AI30" s="573"/>
      <c r="AJ30" s="573"/>
      <c r="AK30" s="573"/>
      <c r="AL30" s="573"/>
      <c r="AM30" s="573"/>
      <c r="AN30" s="573"/>
      <c r="AO30" s="573"/>
      <c r="AP30" s="573"/>
      <c r="AQ30" s="573"/>
      <c r="AR30" s="573"/>
      <c r="AS30" s="573"/>
      <c r="AT30" s="573"/>
      <c r="AU30" s="573"/>
      <c r="AV30" s="573"/>
      <c r="AW30" s="573"/>
      <c r="AX30" s="575"/>
      <c r="AY30" s="605"/>
      <c r="AZ30" s="606"/>
      <c r="BA30" s="606"/>
      <c r="BB30" s="607"/>
      <c r="BC30" s="561" t="s">
        <v>48</v>
      </c>
      <c r="BD30" s="562"/>
      <c r="BE30" s="562"/>
      <c r="BF30" s="562"/>
      <c r="BG30" s="562"/>
      <c r="BH30" s="562"/>
      <c r="BI30" s="562"/>
      <c r="BJ30" s="562"/>
      <c r="BK30" s="562"/>
      <c r="BL30" s="562"/>
      <c r="BM30" s="563"/>
      <c r="BN30" s="564">
        <v>5853786</v>
      </c>
      <c r="BO30" s="565"/>
      <c r="BP30" s="565"/>
      <c r="BQ30" s="565"/>
      <c r="BR30" s="565"/>
      <c r="BS30" s="565"/>
      <c r="BT30" s="565"/>
      <c r="BU30" s="566"/>
      <c r="BV30" s="564">
        <v>6015134</v>
      </c>
      <c r="BW30" s="565"/>
      <c r="BX30" s="565"/>
      <c r="BY30" s="565"/>
      <c r="BZ30" s="565"/>
      <c r="CA30" s="565"/>
      <c r="CB30" s="565"/>
      <c r="CC30" s="566"/>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608" t="s">
        <v>180</v>
      </c>
      <c r="D32" s="608"/>
      <c r="E32" s="608"/>
      <c r="F32" s="608"/>
      <c r="G32" s="608"/>
      <c r="H32" s="608"/>
      <c r="I32" s="608"/>
      <c r="J32" s="608"/>
      <c r="K32" s="608"/>
      <c r="L32" s="608"/>
      <c r="M32" s="608"/>
      <c r="N32" s="608"/>
      <c r="O32" s="608"/>
      <c r="P32" s="608"/>
      <c r="Q32" s="608"/>
      <c r="R32" s="608"/>
      <c r="S32" s="608"/>
      <c r="U32" s="449" t="s">
        <v>181</v>
      </c>
      <c r="V32" s="449"/>
      <c r="W32" s="449"/>
      <c r="X32" s="449"/>
      <c r="Y32" s="449"/>
      <c r="Z32" s="449"/>
      <c r="AA32" s="449"/>
      <c r="AB32" s="449"/>
      <c r="AC32" s="449"/>
      <c r="AD32" s="449"/>
      <c r="AE32" s="449"/>
      <c r="AF32" s="449"/>
      <c r="AG32" s="449"/>
      <c r="AH32" s="449"/>
      <c r="AI32" s="449"/>
      <c r="AJ32" s="449"/>
      <c r="AK32" s="449"/>
      <c r="AM32" s="449" t="s">
        <v>182</v>
      </c>
      <c r="AN32" s="449"/>
      <c r="AO32" s="449"/>
      <c r="AP32" s="449"/>
      <c r="AQ32" s="449"/>
      <c r="AR32" s="449"/>
      <c r="AS32" s="449"/>
      <c r="AT32" s="449"/>
      <c r="AU32" s="449"/>
      <c r="AV32" s="449"/>
      <c r="AW32" s="449"/>
      <c r="AX32" s="449"/>
      <c r="AY32" s="449"/>
      <c r="AZ32" s="449"/>
      <c r="BA32" s="449"/>
      <c r="BB32" s="449"/>
      <c r="BC32" s="449"/>
      <c r="BE32" s="449" t="s">
        <v>183</v>
      </c>
      <c r="BF32" s="449"/>
      <c r="BG32" s="449"/>
      <c r="BH32" s="449"/>
      <c r="BI32" s="449"/>
      <c r="BJ32" s="449"/>
      <c r="BK32" s="449"/>
      <c r="BL32" s="449"/>
      <c r="BM32" s="449"/>
      <c r="BN32" s="449"/>
      <c r="BO32" s="449"/>
      <c r="BP32" s="449"/>
      <c r="BQ32" s="449"/>
      <c r="BR32" s="449"/>
      <c r="BS32" s="449"/>
      <c r="BT32" s="449"/>
      <c r="BU32" s="449"/>
      <c r="BW32" s="449" t="s">
        <v>184</v>
      </c>
      <c r="BX32" s="449"/>
      <c r="BY32" s="449"/>
      <c r="BZ32" s="449"/>
      <c r="CA32" s="449"/>
      <c r="CB32" s="449"/>
      <c r="CC32" s="449"/>
      <c r="CD32" s="449"/>
      <c r="CE32" s="449"/>
      <c r="CF32" s="449"/>
      <c r="CG32" s="449"/>
      <c r="CH32" s="449"/>
      <c r="CI32" s="449"/>
      <c r="CJ32" s="449"/>
      <c r="CK32" s="449"/>
      <c r="CL32" s="449"/>
      <c r="CM32" s="449"/>
      <c r="CO32" s="449" t="s">
        <v>185</v>
      </c>
      <c r="CP32" s="449"/>
      <c r="CQ32" s="449"/>
      <c r="CR32" s="449"/>
      <c r="CS32" s="449"/>
      <c r="CT32" s="449"/>
      <c r="CU32" s="449"/>
      <c r="CV32" s="449"/>
      <c r="CW32" s="449"/>
      <c r="CX32" s="449"/>
      <c r="CY32" s="449"/>
      <c r="CZ32" s="449"/>
      <c r="DA32" s="449"/>
      <c r="DB32" s="449"/>
      <c r="DC32" s="449"/>
      <c r="DD32" s="449"/>
      <c r="DE32" s="449"/>
      <c r="DI32" s="202"/>
    </row>
    <row r="33" spans="1:113" ht="13.5" customHeight="1" x14ac:dyDescent="0.15">
      <c r="A33" s="179"/>
      <c r="B33" s="203"/>
      <c r="C33" s="469" t="s">
        <v>186</v>
      </c>
      <c r="D33" s="469"/>
      <c r="E33" s="434" t="s">
        <v>187</v>
      </c>
      <c r="F33" s="434"/>
      <c r="G33" s="434"/>
      <c r="H33" s="434"/>
      <c r="I33" s="434"/>
      <c r="J33" s="434"/>
      <c r="K33" s="434"/>
      <c r="L33" s="434"/>
      <c r="M33" s="434"/>
      <c r="N33" s="434"/>
      <c r="O33" s="434"/>
      <c r="P33" s="434"/>
      <c r="Q33" s="434"/>
      <c r="R33" s="434"/>
      <c r="S33" s="434"/>
      <c r="T33" s="204"/>
      <c r="U33" s="469" t="s">
        <v>186</v>
      </c>
      <c r="V33" s="469"/>
      <c r="W33" s="434" t="s">
        <v>187</v>
      </c>
      <c r="X33" s="434"/>
      <c r="Y33" s="434"/>
      <c r="Z33" s="434"/>
      <c r="AA33" s="434"/>
      <c r="AB33" s="434"/>
      <c r="AC33" s="434"/>
      <c r="AD33" s="434"/>
      <c r="AE33" s="434"/>
      <c r="AF33" s="434"/>
      <c r="AG33" s="434"/>
      <c r="AH33" s="434"/>
      <c r="AI33" s="434"/>
      <c r="AJ33" s="434"/>
      <c r="AK33" s="434"/>
      <c r="AL33" s="204"/>
      <c r="AM33" s="469" t="s">
        <v>186</v>
      </c>
      <c r="AN33" s="469"/>
      <c r="AO33" s="434" t="s">
        <v>187</v>
      </c>
      <c r="AP33" s="434"/>
      <c r="AQ33" s="434"/>
      <c r="AR33" s="434"/>
      <c r="AS33" s="434"/>
      <c r="AT33" s="434"/>
      <c r="AU33" s="434"/>
      <c r="AV33" s="434"/>
      <c r="AW33" s="434"/>
      <c r="AX33" s="434"/>
      <c r="AY33" s="434"/>
      <c r="AZ33" s="434"/>
      <c r="BA33" s="434"/>
      <c r="BB33" s="434"/>
      <c r="BC33" s="434"/>
      <c r="BD33" s="205"/>
      <c r="BE33" s="434" t="s">
        <v>188</v>
      </c>
      <c r="BF33" s="434"/>
      <c r="BG33" s="434" t="s">
        <v>189</v>
      </c>
      <c r="BH33" s="434"/>
      <c r="BI33" s="434"/>
      <c r="BJ33" s="434"/>
      <c r="BK33" s="434"/>
      <c r="BL33" s="434"/>
      <c r="BM33" s="434"/>
      <c r="BN33" s="434"/>
      <c r="BO33" s="434"/>
      <c r="BP33" s="434"/>
      <c r="BQ33" s="434"/>
      <c r="BR33" s="434"/>
      <c r="BS33" s="434"/>
      <c r="BT33" s="434"/>
      <c r="BU33" s="434"/>
      <c r="BV33" s="205"/>
      <c r="BW33" s="469" t="s">
        <v>188</v>
      </c>
      <c r="BX33" s="469"/>
      <c r="BY33" s="434" t="s">
        <v>190</v>
      </c>
      <c r="BZ33" s="434"/>
      <c r="CA33" s="434"/>
      <c r="CB33" s="434"/>
      <c r="CC33" s="434"/>
      <c r="CD33" s="434"/>
      <c r="CE33" s="434"/>
      <c r="CF33" s="434"/>
      <c r="CG33" s="434"/>
      <c r="CH33" s="434"/>
      <c r="CI33" s="434"/>
      <c r="CJ33" s="434"/>
      <c r="CK33" s="434"/>
      <c r="CL33" s="434"/>
      <c r="CM33" s="434"/>
      <c r="CN33" s="204"/>
      <c r="CO33" s="469" t="s">
        <v>186</v>
      </c>
      <c r="CP33" s="469"/>
      <c r="CQ33" s="434" t="s">
        <v>191</v>
      </c>
      <c r="CR33" s="434"/>
      <c r="CS33" s="434"/>
      <c r="CT33" s="434"/>
      <c r="CU33" s="434"/>
      <c r="CV33" s="434"/>
      <c r="CW33" s="434"/>
      <c r="CX33" s="434"/>
      <c r="CY33" s="434"/>
      <c r="CZ33" s="434"/>
      <c r="DA33" s="434"/>
      <c r="DB33" s="434"/>
      <c r="DC33" s="434"/>
      <c r="DD33" s="434"/>
      <c r="DE33" s="434"/>
      <c r="DF33" s="204"/>
      <c r="DG33" s="634" t="s">
        <v>192</v>
      </c>
      <c r="DH33" s="634"/>
      <c r="DI33" s="206"/>
    </row>
    <row r="34" spans="1:113" ht="32.25" customHeight="1" x14ac:dyDescent="0.15">
      <c r="A34" s="179"/>
      <c r="B34" s="203"/>
      <c r="C34" s="635">
        <f>IF(E34="","",1)</f>
        <v>1</v>
      </c>
      <c r="D34" s="635"/>
      <c r="E34" s="636" t="str">
        <f>IF('各会計、関係団体の財政状況及び健全化判断比率'!B7="","",'各会計、関係団体の財政状況及び健全化判断比率'!B7)</f>
        <v>一般会計</v>
      </c>
      <c r="F34" s="636"/>
      <c r="G34" s="636"/>
      <c r="H34" s="636"/>
      <c r="I34" s="636"/>
      <c r="J34" s="636"/>
      <c r="K34" s="636"/>
      <c r="L34" s="636"/>
      <c r="M34" s="636"/>
      <c r="N34" s="636"/>
      <c r="O34" s="636"/>
      <c r="P34" s="636"/>
      <c r="Q34" s="636"/>
      <c r="R34" s="636"/>
      <c r="S34" s="636"/>
      <c r="T34" s="179"/>
      <c r="U34" s="635">
        <f>IF(W34="","",MAX(C34:D43)+1)</f>
        <v>4</v>
      </c>
      <c r="V34" s="635"/>
      <c r="W34" s="636" t="str">
        <f>IF('各会計、関係団体の財政状況及び健全化判断比率'!B28="","",'各会計、関係団体の財政状況及び健全化判断比率'!B28)</f>
        <v>国民健康保険特別会計</v>
      </c>
      <c r="X34" s="636"/>
      <c r="Y34" s="636"/>
      <c r="Z34" s="636"/>
      <c r="AA34" s="636"/>
      <c r="AB34" s="636"/>
      <c r="AC34" s="636"/>
      <c r="AD34" s="636"/>
      <c r="AE34" s="636"/>
      <c r="AF34" s="636"/>
      <c r="AG34" s="636"/>
      <c r="AH34" s="636"/>
      <c r="AI34" s="636"/>
      <c r="AJ34" s="636"/>
      <c r="AK34" s="636"/>
      <c r="AL34" s="179"/>
      <c r="AM34" s="635">
        <f>IF(AO34="","",MAX(C34:D43,U34:V43)+1)</f>
        <v>7</v>
      </c>
      <c r="AN34" s="635"/>
      <c r="AO34" s="636" t="str">
        <f>IF('各会計、関係団体の財政状況及び健全化判断比率'!B31="","",'各会計、関係団体の財政状況及び健全化判断比率'!B31)</f>
        <v>水道事業会計</v>
      </c>
      <c r="AP34" s="636"/>
      <c r="AQ34" s="636"/>
      <c r="AR34" s="636"/>
      <c r="AS34" s="636"/>
      <c r="AT34" s="636"/>
      <c r="AU34" s="636"/>
      <c r="AV34" s="636"/>
      <c r="AW34" s="636"/>
      <c r="AX34" s="636"/>
      <c r="AY34" s="636"/>
      <c r="AZ34" s="636"/>
      <c r="BA34" s="636"/>
      <c r="BB34" s="636"/>
      <c r="BC34" s="636"/>
      <c r="BD34" s="179"/>
      <c r="BE34" s="635">
        <f>IF(BG34="","",MAX(C34:D43,U34:V43,AM34:AN43)+1)</f>
        <v>9</v>
      </c>
      <c r="BF34" s="635"/>
      <c r="BG34" s="636" t="str">
        <f>IF('各会計、関係団体の財政状況及び健全化判断比率'!B33="","",'各会計、関係団体の財政状況及び健全化判断比率'!B33)</f>
        <v>小水力発電事業特別会計</v>
      </c>
      <c r="BH34" s="636"/>
      <c r="BI34" s="636"/>
      <c r="BJ34" s="636"/>
      <c r="BK34" s="636"/>
      <c r="BL34" s="636"/>
      <c r="BM34" s="636"/>
      <c r="BN34" s="636"/>
      <c r="BO34" s="636"/>
      <c r="BP34" s="636"/>
      <c r="BQ34" s="636"/>
      <c r="BR34" s="636"/>
      <c r="BS34" s="636"/>
      <c r="BT34" s="636"/>
      <c r="BU34" s="636"/>
      <c r="BV34" s="179"/>
      <c r="BW34" s="635">
        <f>IF(BY34="","",MAX(C34:D43,U34:V43,AM34:AN43,BE34:BF43)+1)</f>
        <v>11</v>
      </c>
      <c r="BX34" s="635"/>
      <c r="BY34" s="636" t="str">
        <f>IF('各会計、関係団体の財政状況及び健全化判断比率'!B68="","",'各会計、関係団体の財政状況及び健全化判断比率'!B68)</f>
        <v>大垣衛生施設組合（一般会計）</v>
      </c>
      <c r="BZ34" s="636"/>
      <c r="CA34" s="636"/>
      <c r="CB34" s="636"/>
      <c r="CC34" s="636"/>
      <c r="CD34" s="636"/>
      <c r="CE34" s="636"/>
      <c r="CF34" s="636"/>
      <c r="CG34" s="636"/>
      <c r="CH34" s="636"/>
      <c r="CI34" s="636"/>
      <c r="CJ34" s="636"/>
      <c r="CK34" s="636"/>
      <c r="CL34" s="636"/>
      <c r="CM34" s="636"/>
      <c r="CN34" s="179"/>
      <c r="CO34" s="635">
        <f>IF(CQ34="","",MAX(C34:D43,U34:V43,AM34:AN43,BE34:BF43,BW34:BX43)+1)</f>
        <v>21</v>
      </c>
      <c r="CP34" s="635"/>
      <c r="CQ34" s="636" t="str">
        <f>IF('各会計、関係団体の財政状況及び健全化判断比率'!BS7="","",'各会計、関係団体の財政状況及び健全化判断比率'!BS7)</f>
        <v>樽見鉄道</v>
      </c>
      <c r="CR34" s="636"/>
      <c r="CS34" s="636"/>
      <c r="CT34" s="636"/>
      <c r="CU34" s="636"/>
      <c r="CV34" s="636"/>
      <c r="CW34" s="636"/>
      <c r="CX34" s="636"/>
      <c r="CY34" s="636"/>
      <c r="CZ34" s="636"/>
      <c r="DA34" s="636"/>
      <c r="DB34" s="636"/>
      <c r="DC34" s="636"/>
      <c r="DD34" s="636"/>
      <c r="DE34" s="636"/>
      <c r="DG34" s="637" t="str">
        <f>IF('各会計、関係団体の財政状況及び健全化判断比率'!BR7="","",'各会計、関係団体の財政状況及び健全化判断比率'!BR7)</f>
        <v/>
      </c>
      <c r="DH34" s="637"/>
      <c r="DI34" s="206"/>
    </row>
    <row r="35" spans="1:113" ht="32.25" customHeight="1" x14ac:dyDescent="0.15">
      <c r="A35" s="179"/>
      <c r="B35" s="203"/>
      <c r="C35" s="635">
        <f>IF(E35="","",C34+1)</f>
        <v>2</v>
      </c>
      <c r="D35" s="635"/>
      <c r="E35" s="636" t="str">
        <f>IF('各会計、関係団体の財政状況及び健全化判断比率'!B8="","",'各会計、関係団体の財政状況及び健全化判断比率'!B8)</f>
        <v>杉原地域土地取得等特別会計</v>
      </c>
      <c r="F35" s="636"/>
      <c r="G35" s="636"/>
      <c r="H35" s="636"/>
      <c r="I35" s="636"/>
      <c r="J35" s="636"/>
      <c r="K35" s="636"/>
      <c r="L35" s="636"/>
      <c r="M35" s="636"/>
      <c r="N35" s="636"/>
      <c r="O35" s="636"/>
      <c r="P35" s="636"/>
      <c r="Q35" s="636"/>
      <c r="R35" s="636"/>
      <c r="S35" s="636"/>
      <c r="T35" s="179"/>
      <c r="U35" s="635">
        <f>IF(W35="","",U34+1)</f>
        <v>5</v>
      </c>
      <c r="V35" s="635"/>
      <c r="W35" s="636" t="str">
        <f>IF('各会計、関係団体の財政状況及び健全化判断比率'!B29="","",'各会計、関係団体の財政状況及び健全化判断比率'!B29)</f>
        <v>国民健康保険直診勘定特別会計</v>
      </c>
      <c r="X35" s="636"/>
      <c r="Y35" s="636"/>
      <c r="Z35" s="636"/>
      <c r="AA35" s="636"/>
      <c r="AB35" s="636"/>
      <c r="AC35" s="636"/>
      <c r="AD35" s="636"/>
      <c r="AE35" s="636"/>
      <c r="AF35" s="636"/>
      <c r="AG35" s="636"/>
      <c r="AH35" s="636"/>
      <c r="AI35" s="636"/>
      <c r="AJ35" s="636"/>
      <c r="AK35" s="636"/>
      <c r="AL35" s="179"/>
      <c r="AM35" s="635">
        <f t="shared" ref="AM35:AM43" si="0">IF(AO35="","",AM34+1)</f>
        <v>8</v>
      </c>
      <c r="AN35" s="635"/>
      <c r="AO35" s="636" t="str">
        <f>IF('各会計、関係団体の財政状況及び健全化判断比率'!B32="","",'各会計、関係団体の財政状況及び健全化判断比率'!B32)</f>
        <v>下水道事業会計</v>
      </c>
      <c r="AP35" s="636"/>
      <c r="AQ35" s="636"/>
      <c r="AR35" s="636"/>
      <c r="AS35" s="636"/>
      <c r="AT35" s="636"/>
      <c r="AU35" s="636"/>
      <c r="AV35" s="636"/>
      <c r="AW35" s="636"/>
      <c r="AX35" s="636"/>
      <c r="AY35" s="636"/>
      <c r="AZ35" s="636"/>
      <c r="BA35" s="636"/>
      <c r="BB35" s="636"/>
      <c r="BC35" s="636"/>
      <c r="BD35" s="179"/>
      <c r="BE35" s="635">
        <f t="shared" ref="BE35:BE43" si="1">IF(BG35="","",BE34+1)</f>
        <v>10</v>
      </c>
      <c r="BF35" s="635"/>
      <c r="BG35" s="636" t="str">
        <f>IF('各会計、関係団体の財政状況及び健全化判断比率'!B34="","",'各会計、関係団体の財政状況及び健全化判断比率'!B34)</f>
        <v>企業用地造成事業特別会計</v>
      </c>
      <c r="BH35" s="636"/>
      <c r="BI35" s="636"/>
      <c r="BJ35" s="636"/>
      <c r="BK35" s="636"/>
      <c r="BL35" s="636"/>
      <c r="BM35" s="636"/>
      <c r="BN35" s="636"/>
      <c r="BO35" s="636"/>
      <c r="BP35" s="636"/>
      <c r="BQ35" s="636"/>
      <c r="BR35" s="636"/>
      <c r="BS35" s="636"/>
      <c r="BT35" s="636"/>
      <c r="BU35" s="636"/>
      <c r="BV35" s="179"/>
      <c r="BW35" s="635">
        <f t="shared" ref="BW35:BW43" si="2">IF(BY35="","",BW34+1)</f>
        <v>12</v>
      </c>
      <c r="BX35" s="635"/>
      <c r="BY35" s="636" t="str">
        <f>IF('各会計、関係団体の財政状況及び健全化判断比率'!B69="","",'各会計、関係団体の財政状況及び健全化判断比率'!B69)</f>
        <v>揖斐郡養基小学校養基保育所組合（一般会計）</v>
      </c>
      <c r="BZ35" s="636"/>
      <c r="CA35" s="636"/>
      <c r="CB35" s="636"/>
      <c r="CC35" s="636"/>
      <c r="CD35" s="636"/>
      <c r="CE35" s="636"/>
      <c r="CF35" s="636"/>
      <c r="CG35" s="636"/>
      <c r="CH35" s="636"/>
      <c r="CI35" s="636"/>
      <c r="CJ35" s="636"/>
      <c r="CK35" s="636"/>
      <c r="CL35" s="636"/>
      <c r="CM35" s="636"/>
      <c r="CN35" s="179"/>
      <c r="CO35" s="635" t="str">
        <f t="shared" ref="CO35:CO43" si="3">IF(CQ35="","",CO34+1)</f>
        <v/>
      </c>
      <c r="CP35" s="635"/>
      <c r="CQ35" s="636" t="str">
        <f>IF('各会計、関係団体の財政状況及び健全化判断比率'!BS8="","",'各会計、関係団体の財政状況及び健全化判断比率'!BS8)</f>
        <v/>
      </c>
      <c r="CR35" s="636"/>
      <c r="CS35" s="636"/>
      <c r="CT35" s="636"/>
      <c r="CU35" s="636"/>
      <c r="CV35" s="636"/>
      <c r="CW35" s="636"/>
      <c r="CX35" s="636"/>
      <c r="CY35" s="636"/>
      <c r="CZ35" s="636"/>
      <c r="DA35" s="636"/>
      <c r="DB35" s="636"/>
      <c r="DC35" s="636"/>
      <c r="DD35" s="636"/>
      <c r="DE35" s="636"/>
      <c r="DG35" s="637" t="str">
        <f>IF('各会計、関係団体の財政状況及び健全化判断比率'!BR8="","",'各会計、関係団体の財政状況及び健全化判断比率'!BR8)</f>
        <v/>
      </c>
      <c r="DH35" s="637"/>
      <c r="DI35" s="206"/>
    </row>
    <row r="36" spans="1:113" ht="32.25" customHeight="1" x14ac:dyDescent="0.15">
      <c r="A36" s="179"/>
      <c r="B36" s="203"/>
      <c r="C36" s="635">
        <f>IF(E36="","",C35+1)</f>
        <v>3</v>
      </c>
      <c r="D36" s="635"/>
      <c r="E36" s="636" t="str">
        <f>IF('各会計、関係団体の財政状況及び健全化判断比率'!B9="","",'各会計、関係団体の財政状況及び健全化判断比率'!B9)</f>
        <v>徳山ダム上流域公有地化特別会計</v>
      </c>
      <c r="F36" s="636"/>
      <c r="G36" s="636"/>
      <c r="H36" s="636"/>
      <c r="I36" s="636"/>
      <c r="J36" s="636"/>
      <c r="K36" s="636"/>
      <c r="L36" s="636"/>
      <c r="M36" s="636"/>
      <c r="N36" s="636"/>
      <c r="O36" s="636"/>
      <c r="P36" s="636"/>
      <c r="Q36" s="636"/>
      <c r="R36" s="636"/>
      <c r="S36" s="636"/>
      <c r="T36" s="179"/>
      <c r="U36" s="635">
        <f t="shared" ref="U36:U43" si="4">IF(W36="","",U35+1)</f>
        <v>6</v>
      </c>
      <c r="V36" s="635"/>
      <c r="W36" s="636" t="str">
        <f>IF('各会計、関係団体の財政状況及び健全化判断比率'!B30="","",'各会計、関係団体の財政状況及び健全化判断比率'!B30)</f>
        <v>後期高齢者医療特別会計</v>
      </c>
      <c r="X36" s="636"/>
      <c r="Y36" s="636"/>
      <c r="Z36" s="636"/>
      <c r="AA36" s="636"/>
      <c r="AB36" s="636"/>
      <c r="AC36" s="636"/>
      <c r="AD36" s="636"/>
      <c r="AE36" s="636"/>
      <c r="AF36" s="636"/>
      <c r="AG36" s="636"/>
      <c r="AH36" s="636"/>
      <c r="AI36" s="636"/>
      <c r="AJ36" s="636"/>
      <c r="AK36" s="636"/>
      <c r="AL36" s="179"/>
      <c r="AM36" s="635" t="str">
        <f t="shared" si="0"/>
        <v/>
      </c>
      <c r="AN36" s="635"/>
      <c r="AO36" s="636"/>
      <c r="AP36" s="636"/>
      <c r="AQ36" s="636"/>
      <c r="AR36" s="636"/>
      <c r="AS36" s="636"/>
      <c r="AT36" s="636"/>
      <c r="AU36" s="636"/>
      <c r="AV36" s="636"/>
      <c r="AW36" s="636"/>
      <c r="AX36" s="636"/>
      <c r="AY36" s="636"/>
      <c r="AZ36" s="636"/>
      <c r="BA36" s="636"/>
      <c r="BB36" s="636"/>
      <c r="BC36" s="636"/>
      <c r="BD36" s="179"/>
      <c r="BE36" s="635" t="str">
        <f t="shared" si="1"/>
        <v/>
      </c>
      <c r="BF36" s="635"/>
      <c r="BG36" s="636"/>
      <c r="BH36" s="636"/>
      <c r="BI36" s="636"/>
      <c r="BJ36" s="636"/>
      <c r="BK36" s="636"/>
      <c r="BL36" s="636"/>
      <c r="BM36" s="636"/>
      <c r="BN36" s="636"/>
      <c r="BO36" s="636"/>
      <c r="BP36" s="636"/>
      <c r="BQ36" s="636"/>
      <c r="BR36" s="636"/>
      <c r="BS36" s="636"/>
      <c r="BT36" s="636"/>
      <c r="BU36" s="636"/>
      <c r="BV36" s="179"/>
      <c r="BW36" s="635">
        <f t="shared" si="2"/>
        <v>13</v>
      </c>
      <c r="BX36" s="635"/>
      <c r="BY36" s="636" t="str">
        <f>IF('各会計、関係団体の財政状況及び健全化判断比率'!B70="","",'各会計、関係団体の財政状況及び健全化判断比率'!B70)</f>
        <v>岐阜県市町村会館組合（一般会計）</v>
      </c>
      <c r="BZ36" s="636"/>
      <c r="CA36" s="636"/>
      <c r="CB36" s="636"/>
      <c r="CC36" s="636"/>
      <c r="CD36" s="636"/>
      <c r="CE36" s="636"/>
      <c r="CF36" s="636"/>
      <c r="CG36" s="636"/>
      <c r="CH36" s="636"/>
      <c r="CI36" s="636"/>
      <c r="CJ36" s="636"/>
      <c r="CK36" s="636"/>
      <c r="CL36" s="636"/>
      <c r="CM36" s="636"/>
      <c r="CN36" s="179"/>
      <c r="CO36" s="635" t="str">
        <f t="shared" si="3"/>
        <v/>
      </c>
      <c r="CP36" s="635"/>
      <c r="CQ36" s="636" t="str">
        <f>IF('各会計、関係団体の財政状況及び健全化判断比率'!BS9="","",'各会計、関係団体の財政状況及び健全化判断比率'!BS9)</f>
        <v/>
      </c>
      <c r="CR36" s="636"/>
      <c r="CS36" s="636"/>
      <c r="CT36" s="636"/>
      <c r="CU36" s="636"/>
      <c r="CV36" s="636"/>
      <c r="CW36" s="636"/>
      <c r="CX36" s="636"/>
      <c r="CY36" s="636"/>
      <c r="CZ36" s="636"/>
      <c r="DA36" s="636"/>
      <c r="DB36" s="636"/>
      <c r="DC36" s="636"/>
      <c r="DD36" s="636"/>
      <c r="DE36" s="636"/>
      <c r="DG36" s="637" t="str">
        <f>IF('各会計、関係団体の財政状況及び健全化判断比率'!BR9="","",'各会計、関係団体の財政状況及び健全化判断比率'!BR9)</f>
        <v/>
      </c>
      <c r="DH36" s="637"/>
      <c r="DI36" s="206"/>
    </row>
    <row r="37" spans="1:113" ht="32.25" customHeight="1" x14ac:dyDescent="0.15">
      <c r="A37" s="179"/>
      <c r="B37" s="203"/>
      <c r="C37" s="635" t="str">
        <f>IF(E37="","",C36+1)</f>
        <v/>
      </c>
      <c r="D37" s="635"/>
      <c r="E37" s="636" t="str">
        <f>IF('各会計、関係団体の財政状況及び健全化判断比率'!B10="","",'各会計、関係団体の財政状況及び健全化判断比率'!B10)</f>
        <v/>
      </c>
      <c r="F37" s="636"/>
      <c r="G37" s="636"/>
      <c r="H37" s="636"/>
      <c r="I37" s="636"/>
      <c r="J37" s="636"/>
      <c r="K37" s="636"/>
      <c r="L37" s="636"/>
      <c r="M37" s="636"/>
      <c r="N37" s="636"/>
      <c r="O37" s="636"/>
      <c r="P37" s="636"/>
      <c r="Q37" s="636"/>
      <c r="R37" s="636"/>
      <c r="S37" s="636"/>
      <c r="T37" s="179"/>
      <c r="U37" s="635" t="str">
        <f t="shared" si="4"/>
        <v/>
      </c>
      <c r="V37" s="635"/>
      <c r="W37" s="636"/>
      <c r="X37" s="636"/>
      <c r="Y37" s="636"/>
      <c r="Z37" s="636"/>
      <c r="AA37" s="636"/>
      <c r="AB37" s="636"/>
      <c r="AC37" s="636"/>
      <c r="AD37" s="636"/>
      <c r="AE37" s="636"/>
      <c r="AF37" s="636"/>
      <c r="AG37" s="636"/>
      <c r="AH37" s="636"/>
      <c r="AI37" s="636"/>
      <c r="AJ37" s="636"/>
      <c r="AK37" s="636"/>
      <c r="AL37" s="179"/>
      <c r="AM37" s="635" t="str">
        <f t="shared" si="0"/>
        <v/>
      </c>
      <c r="AN37" s="635"/>
      <c r="AO37" s="636"/>
      <c r="AP37" s="636"/>
      <c r="AQ37" s="636"/>
      <c r="AR37" s="636"/>
      <c r="AS37" s="636"/>
      <c r="AT37" s="636"/>
      <c r="AU37" s="636"/>
      <c r="AV37" s="636"/>
      <c r="AW37" s="636"/>
      <c r="AX37" s="636"/>
      <c r="AY37" s="636"/>
      <c r="AZ37" s="636"/>
      <c r="BA37" s="636"/>
      <c r="BB37" s="636"/>
      <c r="BC37" s="636"/>
      <c r="BD37" s="179"/>
      <c r="BE37" s="635" t="str">
        <f t="shared" si="1"/>
        <v/>
      </c>
      <c r="BF37" s="635"/>
      <c r="BG37" s="636"/>
      <c r="BH37" s="636"/>
      <c r="BI37" s="636"/>
      <c r="BJ37" s="636"/>
      <c r="BK37" s="636"/>
      <c r="BL37" s="636"/>
      <c r="BM37" s="636"/>
      <c r="BN37" s="636"/>
      <c r="BO37" s="636"/>
      <c r="BP37" s="636"/>
      <c r="BQ37" s="636"/>
      <c r="BR37" s="636"/>
      <c r="BS37" s="636"/>
      <c r="BT37" s="636"/>
      <c r="BU37" s="636"/>
      <c r="BV37" s="179"/>
      <c r="BW37" s="635">
        <f t="shared" si="2"/>
        <v>14</v>
      </c>
      <c r="BX37" s="635"/>
      <c r="BY37" s="636" t="str">
        <f>IF('各会計、関係団体の財政状況及び健全化判断比率'!B71="","",'各会計、関係団体の財政状況及び健全化判断比率'!B71)</f>
        <v>樫原谷林野組合（一般会計）</v>
      </c>
      <c r="BZ37" s="636"/>
      <c r="CA37" s="636"/>
      <c r="CB37" s="636"/>
      <c r="CC37" s="636"/>
      <c r="CD37" s="636"/>
      <c r="CE37" s="636"/>
      <c r="CF37" s="636"/>
      <c r="CG37" s="636"/>
      <c r="CH37" s="636"/>
      <c r="CI37" s="636"/>
      <c r="CJ37" s="636"/>
      <c r="CK37" s="636"/>
      <c r="CL37" s="636"/>
      <c r="CM37" s="636"/>
      <c r="CN37" s="179"/>
      <c r="CO37" s="635" t="str">
        <f t="shared" si="3"/>
        <v/>
      </c>
      <c r="CP37" s="635"/>
      <c r="CQ37" s="636" t="str">
        <f>IF('各会計、関係団体の財政状況及び健全化判断比率'!BS10="","",'各会計、関係団体の財政状況及び健全化判断比率'!BS10)</f>
        <v/>
      </c>
      <c r="CR37" s="636"/>
      <c r="CS37" s="636"/>
      <c r="CT37" s="636"/>
      <c r="CU37" s="636"/>
      <c r="CV37" s="636"/>
      <c r="CW37" s="636"/>
      <c r="CX37" s="636"/>
      <c r="CY37" s="636"/>
      <c r="CZ37" s="636"/>
      <c r="DA37" s="636"/>
      <c r="DB37" s="636"/>
      <c r="DC37" s="636"/>
      <c r="DD37" s="636"/>
      <c r="DE37" s="636"/>
      <c r="DG37" s="637" t="str">
        <f>IF('各会計、関係団体の財政状況及び健全化判断比率'!BR10="","",'各会計、関係団体の財政状況及び健全化判断比率'!BR10)</f>
        <v/>
      </c>
      <c r="DH37" s="637"/>
      <c r="DI37" s="206"/>
    </row>
    <row r="38" spans="1:113" ht="32.25" customHeight="1" x14ac:dyDescent="0.15">
      <c r="A38" s="179"/>
      <c r="B38" s="203"/>
      <c r="C38" s="635" t="str">
        <f t="shared" ref="C38:C43" si="5">IF(E38="","",C37+1)</f>
        <v/>
      </c>
      <c r="D38" s="635"/>
      <c r="E38" s="636" t="str">
        <f>IF('各会計、関係団体の財政状況及び健全化判断比率'!B11="","",'各会計、関係団体の財政状況及び健全化判断比率'!B11)</f>
        <v/>
      </c>
      <c r="F38" s="636"/>
      <c r="G38" s="636"/>
      <c r="H38" s="636"/>
      <c r="I38" s="636"/>
      <c r="J38" s="636"/>
      <c r="K38" s="636"/>
      <c r="L38" s="636"/>
      <c r="M38" s="636"/>
      <c r="N38" s="636"/>
      <c r="O38" s="636"/>
      <c r="P38" s="636"/>
      <c r="Q38" s="636"/>
      <c r="R38" s="636"/>
      <c r="S38" s="636"/>
      <c r="T38" s="179"/>
      <c r="U38" s="635" t="str">
        <f t="shared" si="4"/>
        <v/>
      </c>
      <c r="V38" s="635"/>
      <c r="W38" s="636"/>
      <c r="X38" s="636"/>
      <c r="Y38" s="636"/>
      <c r="Z38" s="636"/>
      <c r="AA38" s="636"/>
      <c r="AB38" s="636"/>
      <c r="AC38" s="636"/>
      <c r="AD38" s="636"/>
      <c r="AE38" s="636"/>
      <c r="AF38" s="636"/>
      <c r="AG38" s="636"/>
      <c r="AH38" s="636"/>
      <c r="AI38" s="636"/>
      <c r="AJ38" s="636"/>
      <c r="AK38" s="636"/>
      <c r="AL38" s="179"/>
      <c r="AM38" s="635" t="str">
        <f t="shared" si="0"/>
        <v/>
      </c>
      <c r="AN38" s="635"/>
      <c r="AO38" s="636"/>
      <c r="AP38" s="636"/>
      <c r="AQ38" s="636"/>
      <c r="AR38" s="636"/>
      <c r="AS38" s="636"/>
      <c r="AT38" s="636"/>
      <c r="AU38" s="636"/>
      <c r="AV38" s="636"/>
      <c r="AW38" s="636"/>
      <c r="AX38" s="636"/>
      <c r="AY38" s="636"/>
      <c r="AZ38" s="636"/>
      <c r="BA38" s="636"/>
      <c r="BB38" s="636"/>
      <c r="BC38" s="636"/>
      <c r="BD38" s="179"/>
      <c r="BE38" s="635" t="str">
        <f t="shared" si="1"/>
        <v/>
      </c>
      <c r="BF38" s="635"/>
      <c r="BG38" s="636"/>
      <c r="BH38" s="636"/>
      <c r="BI38" s="636"/>
      <c r="BJ38" s="636"/>
      <c r="BK38" s="636"/>
      <c r="BL38" s="636"/>
      <c r="BM38" s="636"/>
      <c r="BN38" s="636"/>
      <c r="BO38" s="636"/>
      <c r="BP38" s="636"/>
      <c r="BQ38" s="636"/>
      <c r="BR38" s="636"/>
      <c r="BS38" s="636"/>
      <c r="BT38" s="636"/>
      <c r="BU38" s="636"/>
      <c r="BV38" s="179"/>
      <c r="BW38" s="635">
        <f t="shared" si="2"/>
        <v>15</v>
      </c>
      <c r="BX38" s="635"/>
      <c r="BY38" s="636" t="str">
        <f>IF('各会計、関係団体の財政状況及び健全化判断比率'!B72="","",'各会計、関係団体の財政状況及び健全化判断比率'!B72)</f>
        <v>足打谷林野組合（一般会計）</v>
      </c>
      <c r="BZ38" s="636"/>
      <c r="CA38" s="636"/>
      <c r="CB38" s="636"/>
      <c r="CC38" s="636"/>
      <c r="CD38" s="636"/>
      <c r="CE38" s="636"/>
      <c r="CF38" s="636"/>
      <c r="CG38" s="636"/>
      <c r="CH38" s="636"/>
      <c r="CI38" s="636"/>
      <c r="CJ38" s="636"/>
      <c r="CK38" s="636"/>
      <c r="CL38" s="636"/>
      <c r="CM38" s="636"/>
      <c r="CN38" s="179"/>
      <c r="CO38" s="635" t="str">
        <f t="shared" si="3"/>
        <v/>
      </c>
      <c r="CP38" s="635"/>
      <c r="CQ38" s="636" t="str">
        <f>IF('各会計、関係団体の財政状況及び健全化判断比率'!BS11="","",'各会計、関係団体の財政状況及び健全化判断比率'!BS11)</f>
        <v/>
      </c>
      <c r="CR38" s="636"/>
      <c r="CS38" s="636"/>
      <c r="CT38" s="636"/>
      <c r="CU38" s="636"/>
      <c r="CV38" s="636"/>
      <c r="CW38" s="636"/>
      <c r="CX38" s="636"/>
      <c r="CY38" s="636"/>
      <c r="CZ38" s="636"/>
      <c r="DA38" s="636"/>
      <c r="DB38" s="636"/>
      <c r="DC38" s="636"/>
      <c r="DD38" s="636"/>
      <c r="DE38" s="636"/>
      <c r="DG38" s="637" t="str">
        <f>IF('各会計、関係団体の財政状況及び健全化判断比率'!BR11="","",'各会計、関係団体の財政状況及び健全化判断比率'!BR11)</f>
        <v/>
      </c>
      <c r="DH38" s="637"/>
      <c r="DI38" s="206"/>
    </row>
    <row r="39" spans="1:113" ht="32.25" customHeight="1" x14ac:dyDescent="0.15">
      <c r="A39" s="179"/>
      <c r="B39" s="203"/>
      <c r="C39" s="635" t="str">
        <f t="shared" si="5"/>
        <v/>
      </c>
      <c r="D39" s="635"/>
      <c r="E39" s="636" t="str">
        <f>IF('各会計、関係団体の財政状況及び健全化判断比率'!B12="","",'各会計、関係団体の財政状況及び健全化判断比率'!B12)</f>
        <v/>
      </c>
      <c r="F39" s="636"/>
      <c r="G39" s="636"/>
      <c r="H39" s="636"/>
      <c r="I39" s="636"/>
      <c r="J39" s="636"/>
      <c r="K39" s="636"/>
      <c r="L39" s="636"/>
      <c r="M39" s="636"/>
      <c r="N39" s="636"/>
      <c r="O39" s="636"/>
      <c r="P39" s="636"/>
      <c r="Q39" s="636"/>
      <c r="R39" s="636"/>
      <c r="S39" s="636"/>
      <c r="T39" s="179"/>
      <c r="U39" s="635" t="str">
        <f t="shared" si="4"/>
        <v/>
      </c>
      <c r="V39" s="635"/>
      <c r="W39" s="636"/>
      <c r="X39" s="636"/>
      <c r="Y39" s="636"/>
      <c r="Z39" s="636"/>
      <c r="AA39" s="636"/>
      <c r="AB39" s="636"/>
      <c r="AC39" s="636"/>
      <c r="AD39" s="636"/>
      <c r="AE39" s="636"/>
      <c r="AF39" s="636"/>
      <c r="AG39" s="636"/>
      <c r="AH39" s="636"/>
      <c r="AI39" s="636"/>
      <c r="AJ39" s="636"/>
      <c r="AK39" s="636"/>
      <c r="AL39" s="179"/>
      <c r="AM39" s="635" t="str">
        <f t="shared" si="0"/>
        <v/>
      </c>
      <c r="AN39" s="635"/>
      <c r="AO39" s="636"/>
      <c r="AP39" s="636"/>
      <c r="AQ39" s="636"/>
      <c r="AR39" s="636"/>
      <c r="AS39" s="636"/>
      <c r="AT39" s="636"/>
      <c r="AU39" s="636"/>
      <c r="AV39" s="636"/>
      <c r="AW39" s="636"/>
      <c r="AX39" s="636"/>
      <c r="AY39" s="636"/>
      <c r="AZ39" s="636"/>
      <c r="BA39" s="636"/>
      <c r="BB39" s="636"/>
      <c r="BC39" s="636"/>
      <c r="BD39" s="179"/>
      <c r="BE39" s="635" t="str">
        <f t="shared" si="1"/>
        <v/>
      </c>
      <c r="BF39" s="635"/>
      <c r="BG39" s="636"/>
      <c r="BH39" s="636"/>
      <c r="BI39" s="636"/>
      <c r="BJ39" s="636"/>
      <c r="BK39" s="636"/>
      <c r="BL39" s="636"/>
      <c r="BM39" s="636"/>
      <c r="BN39" s="636"/>
      <c r="BO39" s="636"/>
      <c r="BP39" s="636"/>
      <c r="BQ39" s="636"/>
      <c r="BR39" s="636"/>
      <c r="BS39" s="636"/>
      <c r="BT39" s="636"/>
      <c r="BU39" s="636"/>
      <c r="BV39" s="179"/>
      <c r="BW39" s="635">
        <f t="shared" si="2"/>
        <v>16</v>
      </c>
      <c r="BX39" s="635"/>
      <c r="BY39" s="636" t="str">
        <f>IF('各会計、関係団体の財政状況及び健全化判断比率'!B73="","",'各会計、関係団体の財政状況及び健全化判断比率'!B73)</f>
        <v>岐阜県市町村職員退職手当組合（一般会計）</v>
      </c>
      <c r="BZ39" s="636"/>
      <c r="CA39" s="636"/>
      <c r="CB39" s="636"/>
      <c r="CC39" s="636"/>
      <c r="CD39" s="636"/>
      <c r="CE39" s="636"/>
      <c r="CF39" s="636"/>
      <c r="CG39" s="636"/>
      <c r="CH39" s="636"/>
      <c r="CI39" s="636"/>
      <c r="CJ39" s="636"/>
      <c r="CK39" s="636"/>
      <c r="CL39" s="636"/>
      <c r="CM39" s="636"/>
      <c r="CN39" s="179"/>
      <c r="CO39" s="635" t="str">
        <f t="shared" si="3"/>
        <v/>
      </c>
      <c r="CP39" s="635"/>
      <c r="CQ39" s="636" t="str">
        <f>IF('各会計、関係団体の財政状況及び健全化判断比率'!BS12="","",'各会計、関係団体の財政状況及び健全化判断比率'!BS12)</f>
        <v/>
      </c>
      <c r="CR39" s="636"/>
      <c r="CS39" s="636"/>
      <c r="CT39" s="636"/>
      <c r="CU39" s="636"/>
      <c r="CV39" s="636"/>
      <c r="CW39" s="636"/>
      <c r="CX39" s="636"/>
      <c r="CY39" s="636"/>
      <c r="CZ39" s="636"/>
      <c r="DA39" s="636"/>
      <c r="DB39" s="636"/>
      <c r="DC39" s="636"/>
      <c r="DD39" s="636"/>
      <c r="DE39" s="636"/>
      <c r="DG39" s="637" t="str">
        <f>IF('各会計、関係団体の財政状況及び健全化判断比率'!BR12="","",'各会計、関係団体の財政状況及び健全化判断比率'!BR12)</f>
        <v/>
      </c>
      <c r="DH39" s="637"/>
      <c r="DI39" s="206"/>
    </row>
    <row r="40" spans="1:113" ht="32.25" customHeight="1" x14ac:dyDescent="0.15">
      <c r="A40" s="179"/>
      <c r="B40" s="203"/>
      <c r="C40" s="635" t="str">
        <f t="shared" si="5"/>
        <v/>
      </c>
      <c r="D40" s="635"/>
      <c r="E40" s="636" t="str">
        <f>IF('各会計、関係団体の財政状況及び健全化判断比率'!B13="","",'各会計、関係団体の財政状況及び健全化判断比率'!B13)</f>
        <v/>
      </c>
      <c r="F40" s="636"/>
      <c r="G40" s="636"/>
      <c r="H40" s="636"/>
      <c r="I40" s="636"/>
      <c r="J40" s="636"/>
      <c r="K40" s="636"/>
      <c r="L40" s="636"/>
      <c r="M40" s="636"/>
      <c r="N40" s="636"/>
      <c r="O40" s="636"/>
      <c r="P40" s="636"/>
      <c r="Q40" s="636"/>
      <c r="R40" s="636"/>
      <c r="S40" s="636"/>
      <c r="T40" s="179"/>
      <c r="U40" s="635" t="str">
        <f t="shared" si="4"/>
        <v/>
      </c>
      <c r="V40" s="635"/>
      <c r="W40" s="636"/>
      <c r="X40" s="636"/>
      <c r="Y40" s="636"/>
      <c r="Z40" s="636"/>
      <c r="AA40" s="636"/>
      <c r="AB40" s="636"/>
      <c r="AC40" s="636"/>
      <c r="AD40" s="636"/>
      <c r="AE40" s="636"/>
      <c r="AF40" s="636"/>
      <c r="AG40" s="636"/>
      <c r="AH40" s="636"/>
      <c r="AI40" s="636"/>
      <c r="AJ40" s="636"/>
      <c r="AK40" s="636"/>
      <c r="AL40" s="179"/>
      <c r="AM40" s="635" t="str">
        <f t="shared" si="0"/>
        <v/>
      </c>
      <c r="AN40" s="635"/>
      <c r="AO40" s="636"/>
      <c r="AP40" s="636"/>
      <c r="AQ40" s="636"/>
      <c r="AR40" s="636"/>
      <c r="AS40" s="636"/>
      <c r="AT40" s="636"/>
      <c r="AU40" s="636"/>
      <c r="AV40" s="636"/>
      <c r="AW40" s="636"/>
      <c r="AX40" s="636"/>
      <c r="AY40" s="636"/>
      <c r="AZ40" s="636"/>
      <c r="BA40" s="636"/>
      <c r="BB40" s="636"/>
      <c r="BC40" s="636"/>
      <c r="BD40" s="179"/>
      <c r="BE40" s="635" t="str">
        <f t="shared" si="1"/>
        <v/>
      </c>
      <c r="BF40" s="635"/>
      <c r="BG40" s="636"/>
      <c r="BH40" s="636"/>
      <c r="BI40" s="636"/>
      <c r="BJ40" s="636"/>
      <c r="BK40" s="636"/>
      <c r="BL40" s="636"/>
      <c r="BM40" s="636"/>
      <c r="BN40" s="636"/>
      <c r="BO40" s="636"/>
      <c r="BP40" s="636"/>
      <c r="BQ40" s="636"/>
      <c r="BR40" s="636"/>
      <c r="BS40" s="636"/>
      <c r="BT40" s="636"/>
      <c r="BU40" s="636"/>
      <c r="BV40" s="179"/>
      <c r="BW40" s="635">
        <f t="shared" si="2"/>
        <v>17</v>
      </c>
      <c r="BX40" s="635"/>
      <c r="BY40" s="636" t="str">
        <f>IF('各会計、関係団体の財政状況及び健全化判断比率'!B74="","",'各会計、関係団体の財政状況及び健全化判断比率'!B74)</f>
        <v>西濃環境整備組合（一般会計）</v>
      </c>
      <c r="BZ40" s="636"/>
      <c r="CA40" s="636"/>
      <c r="CB40" s="636"/>
      <c r="CC40" s="636"/>
      <c r="CD40" s="636"/>
      <c r="CE40" s="636"/>
      <c r="CF40" s="636"/>
      <c r="CG40" s="636"/>
      <c r="CH40" s="636"/>
      <c r="CI40" s="636"/>
      <c r="CJ40" s="636"/>
      <c r="CK40" s="636"/>
      <c r="CL40" s="636"/>
      <c r="CM40" s="636"/>
      <c r="CN40" s="179"/>
      <c r="CO40" s="635" t="str">
        <f t="shared" si="3"/>
        <v/>
      </c>
      <c r="CP40" s="635"/>
      <c r="CQ40" s="636" t="str">
        <f>IF('各会計、関係団体の財政状況及び健全化判断比率'!BS13="","",'各会計、関係団体の財政状況及び健全化判断比率'!BS13)</f>
        <v/>
      </c>
      <c r="CR40" s="636"/>
      <c r="CS40" s="636"/>
      <c r="CT40" s="636"/>
      <c r="CU40" s="636"/>
      <c r="CV40" s="636"/>
      <c r="CW40" s="636"/>
      <c r="CX40" s="636"/>
      <c r="CY40" s="636"/>
      <c r="CZ40" s="636"/>
      <c r="DA40" s="636"/>
      <c r="DB40" s="636"/>
      <c r="DC40" s="636"/>
      <c r="DD40" s="636"/>
      <c r="DE40" s="636"/>
      <c r="DG40" s="637" t="str">
        <f>IF('各会計、関係団体の財政状況及び健全化判断比率'!BR13="","",'各会計、関係団体の財政状況及び健全化判断比率'!BR13)</f>
        <v/>
      </c>
      <c r="DH40" s="637"/>
      <c r="DI40" s="206"/>
    </row>
    <row r="41" spans="1:113" ht="32.25" customHeight="1" x14ac:dyDescent="0.15">
      <c r="A41" s="179"/>
      <c r="B41" s="203"/>
      <c r="C41" s="635" t="str">
        <f t="shared" si="5"/>
        <v/>
      </c>
      <c r="D41" s="635"/>
      <c r="E41" s="636" t="str">
        <f>IF('各会計、関係団体の財政状況及び健全化判断比率'!B14="","",'各会計、関係団体の財政状況及び健全化判断比率'!B14)</f>
        <v/>
      </c>
      <c r="F41" s="636"/>
      <c r="G41" s="636"/>
      <c r="H41" s="636"/>
      <c r="I41" s="636"/>
      <c r="J41" s="636"/>
      <c r="K41" s="636"/>
      <c r="L41" s="636"/>
      <c r="M41" s="636"/>
      <c r="N41" s="636"/>
      <c r="O41" s="636"/>
      <c r="P41" s="636"/>
      <c r="Q41" s="636"/>
      <c r="R41" s="636"/>
      <c r="S41" s="636"/>
      <c r="T41" s="179"/>
      <c r="U41" s="635" t="str">
        <f t="shared" si="4"/>
        <v/>
      </c>
      <c r="V41" s="635"/>
      <c r="W41" s="636"/>
      <c r="X41" s="636"/>
      <c r="Y41" s="636"/>
      <c r="Z41" s="636"/>
      <c r="AA41" s="636"/>
      <c r="AB41" s="636"/>
      <c r="AC41" s="636"/>
      <c r="AD41" s="636"/>
      <c r="AE41" s="636"/>
      <c r="AF41" s="636"/>
      <c r="AG41" s="636"/>
      <c r="AH41" s="636"/>
      <c r="AI41" s="636"/>
      <c r="AJ41" s="636"/>
      <c r="AK41" s="636"/>
      <c r="AL41" s="179"/>
      <c r="AM41" s="635" t="str">
        <f t="shared" si="0"/>
        <v/>
      </c>
      <c r="AN41" s="635"/>
      <c r="AO41" s="636"/>
      <c r="AP41" s="636"/>
      <c r="AQ41" s="636"/>
      <c r="AR41" s="636"/>
      <c r="AS41" s="636"/>
      <c r="AT41" s="636"/>
      <c r="AU41" s="636"/>
      <c r="AV41" s="636"/>
      <c r="AW41" s="636"/>
      <c r="AX41" s="636"/>
      <c r="AY41" s="636"/>
      <c r="AZ41" s="636"/>
      <c r="BA41" s="636"/>
      <c r="BB41" s="636"/>
      <c r="BC41" s="636"/>
      <c r="BD41" s="179"/>
      <c r="BE41" s="635" t="str">
        <f t="shared" si="1"/>
        <v/>
      </c>
      <c r="BF41" s="635"/>
      <c r="BG41" s="636"/>
      <c r="BH41" s="636"/>
      <c r="BI41" s="636"/>
      <c r="BJ41" s="636"/>
      <c r="BK41" s="636"/>
      <c r="BL41" s="636"/>
      <c r="BM41" s="636"/>
      <c r="BN41" s="636"/>
      <c r="BO41" s="636"/>
      <c r="BP41" s="636"/>
      <c r="BQ41" s="636"/>
      <c r="BR41" s="636"/>
      <c r="BS41" s="636"/>
      <c r="BT41" s="636"/>
      <c r="BU41" s="636"/>
      <c r="BV41" s="179"/>
      <c r="BW41" s="635">
        <f t="shared" si="2"/>
        <v>18</v>
      </c>
      <c r="BX41" s="635"/>
      <c r="BY41" s="636" t="str">
        <f>IF('各会計、関係団体の財政状況及び健全化判断比率'!B75="","",'各会計、関係団体の財政状況及び健全化判断比率'!B75)</f>
        <v>揖斐川水防事務組合（一般会計）</v>
      </c>
      <c r="BZ41" s="636"/>
      <c r="CA41" s="636"/>
      <c r="CB41" s="636"/>
      <c r="CC41" s="636"/>
      <c r="CD41" s="636"/>
      <c r="CE41" s="636"/>
      <c r="CF41" s="636"/>
      <c r="CG41" s="636"/>
      <c r="CH41" s="636"/>
      <c r="CI41" s="636"/>
      <c r="CJ41" s="636"/>
      <c r="CK41" s="636"/>
      <c r="CL41" s="636"/>
      <c r="CM41" s="636"/>
      <c r="CN41" s="179"/>
      <c r="CO41" s="635" t="str">
        <f t="shared" si="3"/>
        <v/>
      </c>
      <c r="CP41" s="635"/>
      <c r="CQ41" s="636" t="str">
        <f>IF('各会計、関係団体の財政状況及び健全化判断比率'!BS14="","",'各会計、関係団体の財政状況及び健全化判断比率'!BS14)</f>
        <v/>
      </c>
      <c r="CR41" s="636"/>
      <c r="CS41" s="636"/>
      <c r="CT41" s="636"/>
      <c r="CU41" s="636"/>
      <c r="CV41" s="636"/>
      <c r="CW41" s="636"/>
      <c r="CX41" s="636"/>
      <c r="CY41" s="636"/>
      <c r="CZ41" s="636"/>
      <c r="DA41" s="636"/>
      <c r="DB41" s="636"/>
      <c r="DC41" s="636"/>
      <c r="DD41" s="636"/>
      <c r="DE41" s="636"/>
      <c r="DG41" s="637" t="str">
        <f>IF('各会計、関係団体の財政状況及び健全化判断比率'!BR14="","",'各会計、関係団体の財政状況及び健全化判断比率'!BR14)</f>
        <v/>
      </c>
      <c r="DH41" s="637"/>
      <c r="DI41" s="206"/>
    </row>
    <row r="42" spans="1:113" ht="32.25" customHeight="1" x14ac:dyDescent="0.15">
      <c r="B42" s="203"/>
      <c r="C42" s="635" t="str">
        <f t="shared" si="5"/>
        <v/>
      </c>
      <c r="D42" s="635"/>
      <c r="E42" s="636" t="str">
        <f>IF('各会計、関係団体の財政状況及び健全化判断比率'!B15="","",'各会計、関係団体の財政状況及び健全化判断比率'!B15)</f>
        <v/>
      </c>
      <c r="F42" s="636"/>
      <c r="G42" s="636"/>
      <c r="H42" s="636"/>
      <c r="I42" s="636"/>
      <c r="J42" s="636"/>
      <c r="K42" s="636"/>
      <c r="L42" s="636"/>
      <c r="M42" s="636"/>
      <c r="N42" s="636"/>
      <c r="O42" s="636"/>
      <c r="P42" s="636"/>
      <c r="Q42" s="636"/>
      <c r="R42" s="636"/>
      <c r="S42" s="636"/>
      <c r="T42" s="179"/>
      <c r="U42" s="635" t="str">
        <f t="shared" si="4"/>
        <v/>
      </c>
      <c r="V42" s="635"/>
      <c r="W42" s="636"/>
      <c r="X42" s="636"/>
      <c r="Y42" s="636"/>
      <c r="Z42" s="636"/>
      <c r="AA42" s="636"/>
      <c r="AB42" s="636"/>
      <c r="AC42" s="636"/>
      <c r="AD42" s="636"/>
      <c r="AE42" s="636"/>
      <c r="AF42" s="636"/>
      <c r="AG42" s="636"/>
      <c r="AH42" s="636"/>
      <c r="AI42" s="636"/>
      <c r="AJ42" s="636"/>
      <c r="AK42" s="636"/>
      <c r="AL42" s="179"/>
      <c r="AM42" s="635" t="str">
        <f t="shared" si="0"/>
        <v/>
      </c>
      <c r="AN42" s="635"/>
      <c r="AO42" s="636"/>
      <c r="AP42" s="636"/>
      <c r="AQ42" s="636"/>
      <c r="AR42" s="636"/>
      <c r="AS42" s="636"/>
      <c r="AT42" s="636"/>
      <c r="AU42" s="636"/>
      <c r="AV42" s="636"/>
      <c r="AW42" s="636"/>
      <c r="AX42" s="636"/>
      <c r="AY42" s="636"/>
      <c r="AZ42" s="636"/>
      <c r="BA42" s="636"/>
      <c r="BB42" s="636"/>
      <c r="BC42" s="636"/>
      <c r="BD42" s="179"/>
      <c r="BE42" s="635" t="str">
        <f t="shared" si="1"/>
        <v/>
      </c>
      <c r="BF42" s="635"/>
      <c r="BG42" s="636"/>
      <c r="BH42" s="636"/>
      <c r="BI42" s="636"/>
      <c r="BJ42" s="636"/>
      <c r="BK42" s="636"/>
      <c r="BL42" s="636"/>
      <c r="BM42" s="636"/>
      <c r="BN42" s="636"/>
      <c r="BO42" s="636"/>
      <c r="BP42" s="636"/>
      <c r="BQ42" s="636"/>
      <c r="BR42" s="636"/>
      <c r="BS42" s="636"/>
      <c r="BT42" s="636"/>
      <c r="BU42" s="636"/>
      <c r="BV42" s="179"/>
      <c r="BW42" s="635">
        <f t="shared" si="2"/>
        <v>19</v>
      </c>
      <c r="BX42" s="635"/>
      <c r="BY42" s="636" t="str">
        <f>IF('各会計、関係団体の財政状況及び健全化判断比率'!B76="","",'各会計、関係団体の財政状況及び健全化判断比率'!B76)</f>
        <v>揖斐郡消防組合（一般会計）</v>
      </c>
      <c r="BZ42" s="636"/>
      <c r="CA42" s="636"/>
      <c r="CB42" s="636"/>
      <c r="CC42" s="636"/>
      <c r="CD42" s="636"/>
      <c r="CE42" s="636"/>
      <c r="CF42" s="636"/>
      <c r="CG42" s="636"/>
      <c r="CH42" s="636"/>
      <c r="CI42" s="636"/>
      <c r="CJ42" s="636"/>
      <c r="CK42" s="636"/>
      <c r="CL42" s="636"/>
      <c r="CM42" s="636"/>
      <c r="CN42" s="179"/>
      <c r="CO42" s="635" t="str">
        <f t="shared" si="3"/>
        <v/>
      </c>
      <c r="CP42" s="635"/>
      <c r="CQ42" s="636" t="str">
        <f>IF('各会計、関係団体の財政状況及び健全化判断比率'!BS15="","",'各会計、関係団体の財政状況及び健全化判断比率'!BS15)</f>
        <v/>
      </c>
      <c r="CR42" s="636"/>
      <c r="CS42" s="636"/>
      <c r="CT42" s="636"/>
      <c r="CU42" s="636"/>
      <c r="CV42" s="636"/>
      <c r="CW42" s="636"/>
      <c r="CX42" s="636"/>
      <c r="CY42" s="636"/>
      <c r="CZ42" s="636"/>
      <c r="DA42" s="636"/>
      <c r="DB42" s="636"/>
      <c r="DC42" s="636"/>
      <c r="DD42" s="636"/>
      <c r="DE42" s="636"/>
      <c r="DG42" s="637" t="str">
        <f>IF('各会計、関係団体の財政状況及び健全化判断比率'!BR15="","",'各会計、関係団体の財政状況及び健全化判断比率'!BR15)</f>
        <v/>
      </c>
      <c r="DH42" s="637"/>
      <c r="DI42" s="206"/>
    </row>
    <row r="43" spans="1:113" ht="32.25" customHeight="1" x14ac:dyDescent="0.15">
      <c r="B43" s="203"/>
      <c r="C43" s="635" t="str">
        <f t="shared" si="5"/>
        <v/>
      </c>
      <c r="D43" s="635"/>
      <c r="E43" s="636" t="str">
        <f>IF('各会計、関係団体の財政状況及び健全化判断比率'!B16="","",'各会計、関係団体の財政状況及び健全化判断比率'!B16)</f>
        <v/>
      </c>
      <c r="F43" s="636"/>
      <c r="G43" s="636"/>
      <c r="H43" s="636"/>
      <c r="I43" s="636"/>
      <c r="J43" s="636"/>
      <c r="K43" s="636"/>
      <c r="L43" s="636"/>
      <c r="M43" s="636"/>
      <c r="N43" s="636"/>
      <c r="O43" s="636"/>
      <c r="P43" s="636"/>
      <c r="Q43" s="636"/>
      <c r="R43" s="636"/>
      <c r="S43" s="636"/>
      <c r="T43" s="179"/>
      <c r="U43" s="635" t="str">
        <f t="shared" si="4"/>
        <v/>
      </c>
      <c r="V43" s="635"/>
      <c r="W43" s="636"/>
      <c r="X43" s="636"/>
      <c r="Y43" s="636"/>
      <c r="Z43" s="636"/>
      <c r="AA43" s="636"/>
      <c r="AB43" s="636"/>
      <c r="AC43" s="636"/>
      <c r="AD43" s="636"/>
      <c r="AE43" s="636"/>
      <c r="AF43" s="636"/>
      <c r="AG43" s="636"/>
      <c r="AH43" s="636"/>
      <c r="AI43" s="636"/>
      <c r="AJ43" s="636"/>
      <c r="AK43" s="636"/>
      <c r="AL43" s="179"/>
      <c r="AM43" s="635" t="str">
        <f t="shared" si="0"/>
        <v/>
      </c>
      <c r="AN43" s="635"/>
      <c r="AO43" s="636"/>
      <c r="AP43" s="636"/>
      <c r="AQ43" s="636"/>
      <c r="AR43" s="636"/>
      <c r="AS43" s="636"/>
      <c r="AT43" s="636"/>
      <c r="AU43" s="636"/>
      <c r="AV43" s="636"/>
      <c r="AW43" s="636"/>
      <c r="AX43" s="636"/>
      <c r="AY43" s="636"/>
      <c r="AZ43" s="636"/>
      <c r="BA43" s="636"/>
      <c r="BB43" s="636"/>
      <c r="BC43" s="636"/>
      <c r="BD43" s="179"/>
      <c r="BE43" s="635" t="str">
        <f t="shared" si="1"/>
        <v/>
      </c>
      <c r="BF43" s="635"/>
      <c r="BG43" s="636"/>
      <c r="BH43" s="636"/>
      <c r="BI43" s="636"/>
      <c r="BJ43" s="636"/>
      <c r="BK43" s="636"/>
      <c r="BL43" s="636"/>
      <c r="BM43" s="636"/>
      <c r="BN43" s="636"/>
      <c r="BO43" s="636"/>
      <c r="BP43" s="636"/>
      <c r="BQ43" s="636"/>
      <c r="BR43" s="636"/>
      <c r="BS43" s="636"/>
      <c r="BT43" s="636"/>
      <c r="BU43" s="636"/>
      <c r="BV43" s="179"/>
      <c r="BW43" s="635">
        <f t="shared" si="2"/>
        <v>20</v>
      </c>
      <c r="BX43" s="635"/>
      <c r="BY43" s="636" t="str">
        <f>IF('各会計、関係団体の財政状況及び健全化判断比率'!B77="","",'各会計、関係団体の財政状況及び健全化判断比率'!B77)</f>
        <v>揖斐広域連合（一般会計）</v>
      </c>
      <c r="BZ43" s="636"/>
      <c r="CA43" s="636"/>
      <c r="CB43" s="636"/>
      <c r="CC43" s="636"/>
      <c r="CD43" s="636"/>
      <c r="CE43" s="636"/>
      <c r="CF43" s="636"/>
      <c r="CG43" s="636"/>
      <c r="CH43" s="636"/>
      <c r="CI43" s="636"/>
      <c r="CJ43" s="636"/>
      <c r="CK43" s="636"/>
      <c r="CL43" s="636"/>
      <c r="CM43" s="636"/>
      <c r="CN43" s="179"/>
      <c r="CO43" s="635" t="str">
        <f t="shared" si="3"/>
        <v/>
      </c>
      <c r="CP43" s="635"/>
      <c r="CQ43" s="636" t="str">
        <f>IF('各会計、関係団体の財政状況及び健全化判断比率'!BS16="","",'各会計、関係団体の財政状況及び健全化判断比率'!BS16)</f>
        <v/>
      </c>
      <c r="CR43" s="636"/>
      <c r="CS43" s="636"/>
      <c r="CT43" s="636"/>
      <c r="CU43" s="636"/>
      <c r="CV43" s="636"/>
      <c r="CW43" s="636"/>
      <c r="CX43" s="636"/>
      <c r="CY43" s="636"/>
      <c r="CZ43" s="636"/>
      <c r="DA43" s="636"/>
      <c r="DB43" s="636"/>
      <c r="DC43" s="636"/>
      <c r="DD43" s="636"/>
      <c r="DE43" s="636"/>
      <c r="DG43" s="637" t="str">
        <f>IF('各会計、関係団体の財政状況及び健全化判断比率'!BR16="","",'各会計、関係団体の財政状況及び健全化判断比率'!BR16)</f>
        <v/>
      </c>
      <c r="DH43" s="637"/>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193</v>
      </c>
      <c r="E46" s="638" t="s">
        <v>194</v>
      </c>
      <c r="F46" s="638"/>
      <c r="G46" s="638"/>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638"/>
      <c r="AY46" s="638"/>
      <c r="AZ46" s="638"/>
      <c r="BA46" s="638"/>
      <c r="BB46" s="638"/>
      <c r="BC46" s="638"/>
      <c r="BD46" s="638"/>
      <c r="BE46" s="638"/>
      <c r="BF46" s="638"/>
      <c r="BG46" s="638"/>
      <c r="BH46" s="638"/>
      <c r="BI46" s="638"/>
      <c r="BJ46" s="638"/>
      <c r="BK46" s="638"/>
      <c r="BL46" s="638"/>
      <c r="BM46" s="638"/>
      <c r="BN46" s="638"/>
      <c r="BO46" s="638"/>
      <c r="BP46" s="638"/>
      <c r="BQ46" s="638"/>
      <c r="BR46" s="638"/>
      <c r="BS46" s="638"/>
      <c r="BT46" s="638"/>
      <c r="BU46" s="638"/>
      <c r="BV46" s="638"/>
      <c r="BW46" s="638"/>
      <c r="BX46" s="638"/>
      <c r="BY46" s="638"/>
      <c r="BZ46" s="638"/>
      <c r="CA46" s="638"/>
      <c r="CB46" s="638"/>
      <c r="CC46" s="638"/>
      <c r="CD46" s="638"/>
      <c r="CE46" s="638"/>
      <c r="CF46" s="638"/>
      <c r="CG46" s="638"/>
      <c r="CH46" s="638"/>
      <c r="CI46" s="638"/>
      <c r="CJ46" s="638"/>
      <c r="CK46" s="638"/>
      <c r="CL46" s="638"/>
      <c r="CM46" s="638"/>
      <c r="CN46" s="638"/>
      <c r="CO46" s="638"/>
      <c r="CP46" s="638"/>
      <c r="CQ46" s="638"/>
      <c r="CR46" s="638"/>
      <c r="CS46" s="638"/>
      <c r="CT46" s="638"/>
      <c r="CU46" s="638"/>
      <c r="CV46" s="638"/>
      <c r="CW46" s="638"/>
      <c r="CX46" s="638"/>
      <c r="CY46" s="638"/>
      <c r="CZ46" s="638"/>
      <c r="DA46" s="638"/>
      <c r="DB46" s="638"/>
      <c r="DC46" s="638"/>
      <c r="DD46" s="638"/>
      <c r="DE46" s="638"/>
      <c r="DF46" s="638"/>
      <c r="DG46" s="638"/>
      <c r="DH46" s="638"/>
      <c r="DI46" s="638"/>
    </row>
    <row r="47" spans="1:113" x14ac:dyDescent="0.15">
      <c r="E47" s="638" t="s">
        <v>195</v>
      </c>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638"/>
      <c r="CZ47" s="638"/>
      <c r="DA47" s="638"/>
      <c r="DB47" s="638"/>
      <c r="DC47" s="638"/>
      <c r="DD47" s="638"/>
      <c r="DE47" s="638"/>
      <c r="DF47" s="638"/>
      <c r="DG47" s="638"/>
      <c r="DH47" s="638"/>
      <c r="DI47" s="638"/>
    </row>
    <row r="48" spans="1:113" x14ac:dyDescent="0.15">
      <c r="E48" s="638" t="s">
        <v>196</v>
      </c>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C48" s="638"/>
      <c r="CD48" s="638"/>
      <c r="CE48" s="638"/>
      <c r="CF48" s="638"/>
      <c r="CG48" s="638"/>
      <c r="CH48" s="638"/>
      <c r="CI48" s="638"/>
      <c r="CJ48" s="638"/>
      <c r="CK48" s="638"/>
      <c r="CL48" s="638"/>
      <c r="CM48" s="638"/>
      <c r="CN48" s="638"/>
      <c r="CO48" s="638"/>
      <c r="CP48" s="638"/>
      <c r="CQ48" s="638"/>
      <c r="CR48" s="638"/>
      <c r="CS48" s="638"/>
      <c r="CT48" s="638"/>
      <c r="CU48" s="638"/>
      <c r="CV48" s="638"/>
      <c r="CW48" s="638"/>
      <c r="CX48" s="638"/>
      <c r="CY48" s="638"/>
      <c r="CZ48" s="638"/>
      <c r="DA48" s="638"/>
      <c r="DB48" s="638"/>
      <c r="DC48" s="638"/>
      <c r="DD48" s="638"/>
      <c r="DE48" s="638"/>
      <c r="DF48" s="638"/>
      <c r="DG48" s="638"/>
      <c r="DH48" s="638"/>
      <c r="DI48" s="638"/>
    </row>
    <row r="49" spans="5:113" x14ac:dyDescent="0.15">
      <c r="E49" s="639" t="s">
        <v>197</v>
      </c>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row>
    <row r="50" spans="5:113" x14ac:dyDescent="0.15">
      <c r="E50" s="638" t="s">
        <v>198</v>
      </c>
      <c r="F50" s="638"/>
      <c r="G50" s="638"/>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row>
    <row r="51" spans="5:113" x14ac:dyDescent="0.15">
      <c r="E51" s="638" t="s">
        <v>199</v>
      </c>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row>
    <row r="52" spans="5:113" x14ac:dyDescent="0.15">
      <c r="E52" s="638" t="s">
        <v>200</v>
      </c>
      <c r="F52" s="638"/>
      <c r="G52" s="638"/>
      <c r="H52" s="638"/>
      <c r="I52" s="638"/>
      <c r="J52" s="638"/>
      <c r="K52" s="638"/>
      <c r="L52" s="638"/>
      <c r="M52" s="638"/>
      <c r="N52" s="638"/>
      <c r="O52" s="638"/>
      <c r="P52" s="638"/>
      <c r="Q52" s="638"/>
      <c r="R52" s="638"/>
      <c r="S52" s="638"/>
      <c r="T52" s="638"/>
      <c r="U52" s="638"/>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row>
    <row r="53" spans="5:113" x14ac:dyDescent="0.15">
      <c r="E53" s="638" t="s">
        <v>201</v>
      </c>
      <c r="F53" s="638"/>
      <c r="G53" s="638"/>
      <c r="H53" s="638"/>
      <c r="I53" s="638"/>
      <c r="J53" s="638"/>
      <c r="K53" s="638"/>
      <c r="L53" s="638"/>
      <c r="M53" s="638"/>
      <c r="N53" s="638"/>
      <c r="O53" s="638"/>
      <c r="P53" s="638"/>
      <c r="Q53" s="638"/>
      <c r="R53" s="638"/>
      <c r="S53" s="638"/>
      <c r="T53" s="638"/>
      <c r="U53" s="638"/>
      <c r="V53" s="638"/>
      <c r="W53" s="638"/>
      <c r="X53" s="638"/>
      <c r="Y53" s="638"/>
      <c r="Z53" s="638"/>
      <c r="AA53" s="638"/>
      <c r="AB53" s="638"/>
      <c r="AC53" s="638"/>
      <c r="AD53" s="638"/>
      <c r="AE53" s="638"/>
      <c r="AF53" s="638"/>
      <c r="AG53" s="638"/>
      <c r="AH53" s="638"/>
      <c r="AI53" s="638"/>
      <c r="AJ53" s="638"/>
      <c r="AK53" s="638"/>
      <c r="AL53" s="638"/>
      <c r="AM53" s="638"/>
      <c r="AN53" s="638"/>
      <c r="AO53" s="638"/>
      <c r="AP53" s="638"/>
      <c r="AQ53" s="638"/>
      <c r="AR53" s="638"/>
      <c r="AS53" s="638"/>
      <c r="AT53" s="638"/>
      <c r="AU53" s="638"/>
      <c r="AV53" s="638"/>
      <c r="AW53" s="638"/>
      <c r="AX53" s="638"/>
      <c r="AY53" s="638"/>
      <c r="AZ53" s="638"/>
      <c r="BA53" s="638"/>
      <c r="BB53" s="638"/>
      <c r="BC53" s="638"/>
      <c r="BD53" s="638"/>
      <c r="BE53" s="638"/>
      <c r="BF53" s="638"/>
      <c r="BG53" s="638"/>
      <c r="BH53" s="638"/>
      <c r="BI53" s="638"/>
      <c r="BJ53" s="638"/>
      <c r="BK53" s="638"/>
      <c r="BL53" s="638"/>
      <c r="BM53" s="638"/>
      <c r="BN53" s="638"/>
      <c r="BO53" s="638"/>
      <c r="BP53" s="638"/>
      <c r="BQ53" s="638"/>
      <c r="BR53" s="638"/>
      <c r="BS53" s="638"/>
      <c r="BT53" s="638"/>
      <c r="BU53" s="638"/>
      <c r="BV53" s="638"/>
      <c r="BW53" s="638"/>
      <c r="BX53" s="638"/>
      <c r="BY53" s="638"/>
      <c r="BZ53" s="638"/>
      <c r="CA53" s="638"/>
      <c r="CB53" s="638"/>
      <c r="CC53" s="638"/>
      <c r="CD53" s="638"/>
      <c r="CE53" s="638"/>
      <c r="CF53" s="638"/>
      <c r="CG53" s="638"/>
      <c r="CH53" s="638"/>
      <c r="CI53" s="638"/>
      <c r="CJ53" s="638"/>
      <c r="CK53" s="638"/>
      <c r="CL53" s="638"/>
      <c r="CM53" s="638"/>
      <c r="CN53" s="638"/>
      <c r="CO53" s="638"/>
      <c r="CP53" s="638"/>
      <c r="CQ53" s="638"/>
      <c r="CR53" s="638"/>
      <c r="CS53" s="638"/>
      <c r="CT53" s="638"/>
      <c r="CU53" s="638"/>
      <c r="CV53" s="638"/>
      <c r="CW53" s="638"/>
      <c r="CX53" s="638"/>
      <c r="CY53" s="638"/>
      <c r="CZ53" s="638"/>
      <c r="DA53" s="638"/>
      <c r="DB53" s="638"/>
      <c r="DC53" s="638"/>
      <c r="DD53" s="638"/>
      <c r="DE53" s="638"/>
      <c r="DF53" s="638"/>
      <c r="DG53" s="638"/>
      <c r="DH53" s="638"/>
      <c r="DI53" s="638"/>
    </row>
    <row r="54" spans="5:113" x14ac:dyDescent="0.15"/>
    <row r="55" spans="5:113" x14ac:dyDescent="0.15"/>
    <row r="56" spans="5:113" x14ac:dyDescent="0.15"/>
  </sheetData>
  <sheetProtection algorithmName="SHA-512" hashValue="R87HfGB9SDujobHwkthGgO7Zy+Ool/RCK5x2NN8hfibuJftBgt27Tx6QYFPBBXBifdCuiMSNO5KOXvD0EKWD/Q==" saltValue="52gWAZz76LaPkRnKzTUP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9" t="s">
        <v>536</v>
      </c>
      <c r="D34" s="1189"/>
      <c r="E34" s="1190"/>
      <c r="F34" s="32" t="s">
        <v>491</v>
      </c>
      <c r="G34" s="33" t="s">
        <v>491</v>
      </c>
      <c r="H34" s="33" t="s">
        <v>491</v>
      </c>
      <c r="I34" s="33">
        <v>7.08</v>
      </c>
      <c r="J34" s="34">
        <v>6.01</v>
      </c>
      <c r="K34" s="22"/>
      <c r="L34" s="22"/>
      <c r="M34" s="22"/>
      <c r="N34" s="22"/>
      <c r="O34" s="22"/>
      <c r="P34" s="22"/>
    </row>
    <row r="35" spans="1:16" ht="39" customHeight="1" x14ac:dyDescent="0.15">
      <c r="A35" s="22"/>
      <c r="B35" s="35"/>
      <c r="C35" s="1183" t="s">
        <v>537</v>
      </c>
      <c r="D35" s="1184"/>
      <c r="E35" s="1185"/>
      <c r="F35" s="36">
        <v>3.74</v>
      </c>
      <c r="G35" s="37">
        <v>5.89</v>
      </c>
      <c r="H35" s="37">
        <v>9.5299999999999994</v>
      </c>
      <c r="I35" s="37">
        <v>6.31</v>
      </c>
      <c r="J35" s="38">
        <v>3.46</v>
      </c>
      <c r="K35" s="22"/>
      <c r="L35" s="22"/>
      <c r="M35" s="22"/>
      <c r="N35" s="22"/>
      <c r="O35" s="22"/>
      <c r="P35" s="22"/>
    </row>
    <row r="36" spans="1:16" ht="39" customHeight="1" x14ac:dyDescent="0.15">
      <c r="A36" s="22"/>
      <c r="B36" s="35"/>
      <c r="C36" s="1183" t="s">
        <v>538</v>
      </c>
      <c r="D36" s="1184"/>
      <c r="E36" s="1185"/>
      <c r="F36" s="36" t="s">
        <v>491</v>
      </c>
      <c r="G36" s="37" t="s">
        <v>491</v>
      </c>
      <c r="H36" s="37" t="s">
        <v>491</v>
      </c>
      <c r="I36" s="37" t="s">
        <v>491</v>
      </c>
      <c r="J36" s="38">
        <v>2.8</v>
      </c>
      <c r="K36" s="22"/>
      <c r="L36" s="22"/>
      <c r="M36" s="22"/>
      <c r="N36" s="22"/>
      <c r="O36" s="22"/>
      <c r="P36" s="22"/>
    </row>
    <row r="37" spans="1:16" ht="39" customHeight="1" x14ac:dyDescent="0.15">
      <c r="A37" s="22"/>
      <c r="B37" s="35"/>
      <c r="C37" s="1183" t="s">
        <v>539</v>
      </c>
      <c r="D37" s="1184"/>
      <c r="E37" s="1185"/>
      <c r="F37" s="36">
        <v>1.21</v>
      </c>
      <c r="G37" s="37">
        <v>1.69</v>
      </c>
      <c r="H37" s="37">
        <v>2</v>
      </c>
      <c r="I37" s="37">
        <v>2.23</v>
      </c>
      <c r="J37" s="38">
        <v>1.74</v>
      </c>
      <c r="K37" s="22"/>
      <c r="L37" s="22"/>
      <c r="M37" s="22"/>
      <c r="N37" s="22"/>
      <c r="O37" s="22"/>
      <c r="P37" s="22"/>
    </row>
    <row r="38" spans="1:16" ht="39" customHeight="1" x14ac:dyDescent="0.15">
      <c r="A38" s="22"/>
      <c r="B38" s="35"/>
      <c r="C38" s="1183" t="s">
        <v>540</v>
      </c>
      <c r="D38" s="1184"/>
      <c r="E38" s="1185"/>
      <c r="F38" s="36">
        <v>0.04</v>
      </c>
      <c r="G38" s="37">
        <v>0.05</v>
      </c>
      <c r="H38" s="37">
        <v>0.05</v>
      </c>
      <c r="I38" s="37">
        <v>0.06</v>
      </c>
      <c r="J38" s="38">
        <v>7.0000000000000007E-2</v>
      </c>
      <c r="K38" s="22"/>
      <c r="L38" s="22"/>
      <c r="M38" s="22"/>
      <c r="N38" s="22"/>
      <c r="O38" s="22"/>
      <c r="P38" s="22"/>
    </row>
    <row r="39" spans="1:16" ht="39" customHeight="1" x14ac:dyDescent="0.15">
      <c r="A39" s="22"/>
      <c r="B39" s="35"/>
      <c r="C39" s="1183" t="s">
        <v>541</v>
      </c>
      <c r="D39" s="1184"/>
      <c r="E39" s="1185"/>
      <c r="F39" s="36">
        <v>0.05</v>
      </c>
      <c r="G39" s="37">
        <v>0.1</v>
      </c>
      <c r="H39" s="37">
        <v>0.04</v>
      </c>
      <c r="I39" s="37">
        <v>7.0000000000000007E-2</v>
      </c>
      <c r="J39" s="38">
        <v>0.05</v>
      </c>
      <c r="K39" s="22"/>
      <c r="L39" s="22"/>
      <c r="M39" s="22"/>
      <c r="N39" s="22"/>
      <c r="O39" s="22"/>
      <c r="P39" s="22"/>
    </row>
    <row r="40" spans="1:16" ht="39" customHeight="1" x14ac:dyDescent="0.15">
      <c r="A40" s="22"/>
      <c r="B40" s="35"/>
      <c r="C40" s="1183" t="s">
        <v>542</v>
      </c>
      <c r="D40" s="1184"/>
      <c r="E40" s="1185"/>
      <c r="F40" s="36">
        <v>0</v>
      </c>
      <c r="G40" s="37">
        <v>0</v>
      </c>
      <c r="H40" s="37">
        <v>0</v>
      </c>
      <c r="I40" s="37">
        <v>0</v>
      </c>
      <c r="J40" s="38">
        <v>0</v>
      </c>
      <c r="K40" s="22"/>
      <c r="L40" s="22"/>
      <c r="M40" s="22"/>
      <c r="N40" s="22"/>
      <c r="O40" s="22"/>
      <c r="P40" s="22"/>
    </row>
    <row r="41" spans="1:16" ht="39" customHeight="1" x14ac:dyDescent="0.15">
      <c r="A41" s="22"/>
      <c r="B41" s="35"/>
      <c r="C41" s="1183" t="s">
        <v>543</v>
      </c>
      <c r="D41" s="1184"/>
      <c r="E41" s="1185"/>
      <c r="F41" s="36">
        <v>0</v>
      </c>
      <c r="G41" s="37">
        <v>0</v>
      </c>
      <c r="H41" s="37">
        <v>0</v>
      </c>
      <c r="I41" s="37">
        <v>0</v>
      </c>
      <c r="J41" s="38">
        <v>0</v>
      </c>
      <c r="K41" s="22"/>
      <c r="L41" s="22"/>
      <c r="M41" s="22"/>
      <c r="N41" s="22"/>
      <c r="O41" s="22"/>
      <c r="P41" s="22"/>
    </row>
    <row r="42" spans="1:16" ht="39" customHeight="1" x14ac:dyDescent="0.15">
      <c r="A42" s="22"/>
      <c r="B42" s="39"/>
      <c r="C42" s="1183" t="s">
        <v>544</v>
      </c>
      <c r="D42" s="1184"/>
      <c r="E42" s="1185"/>
      <c r="F42" s="36" t="s">
        <v>491</v>
      </c>
      <c r="G42" s="37" t="s">
        <v>491</v>
      </c>
      <c r="H42" s="37" t="s">
        <v>491</v>
      </c>
      <c r="I42" s="37" t="s">
        <v>491</v>
      </c>
      <c r="J42" s="38" t="s">
        <v>491</v>
      </c>
      <c r="K42" s="22"/>
      <c r="L42" s="22"/>
      <c r="M42" s="22"/>
      <c r="N42" s="22"/>
      <c r="O42" s="22"/>
      <c r="P42" s="22"/>
    </row>
    <row r="43" spans="1:16" ht="39" customHeight="1" thickBot="1" x14ac:dyDescent="0.2">
      <c r="A43" s="22"/>
      <c r="B43" s="40"/>
      <c r="C43" s="1186" t="s">
        <v>545</v>
      </c>
      <c r="D43" s="1187"/>
      <c r="E43" s="1188"/>
      <c r="F43" s="41">
        <v>5.41</v>
      </c>
      <c r="G43" s="42">
        <v>4.9000000000000004</v>
      </c>
      <c r="H43" s="42">
        <v>4.79</v>
      </c>
      <c r="I43" s="42">
        <v>0.59</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OOrultpDQLaMA7LCxN5Dh8LhotXhwHcGHkb03emtttJIUObKMjGp8nSDu7iMongwNCZiwALJlcHgVZQQHzLmA==" saltValue="Q+5T4HcTdQ00M1KqXR29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1" t="s">
        <v>9</v>
      </c>
      <c r="C45" s="1192"/>
      <c r="D45" s="58"/>
      <c r="E45" s="1197" t="s">
        <v>10</v>
      </c>
      <c r="F45" s="1197"/>
      <c r="G45" s="1197"/>
      <c r="H45" s="1197"/>
      <c r="I45" s="1197"/>
      <c r="J45" s="1198"/>
      <c r="K45" s="59">
        <v>1641</v>
      </c>
      <c r="L45" s="60">
        <v>1551</v>
      </c>
      <c r="M45" s="60">
        <v>1589</v>
      </c>
      <c r="N45" s="60">
        <v>1616</v>
      </c>
      <c r="O45" s="61">
        <v>1594</v>
      </c>
      <c r="P45" s="48"/>
      <c r="Q45" s="48"/>
      <c r="R45" s="48"/>
      <c r="S45" s="48"/>
      <c r="T45" s="48"/>
      <c r="U45" s="48"/>
    </row>
    <row r="46" spans="1:21" ht="30.75" customHeight="1" x14ac:dyDescent="0.15">
      <c r="A46" s="48"/>
      <c r="B46" s="1193"/>
      <c r="C46" s="1194"/>
      <c r="D46" s="62"/>
      <c r="E46" s="1199" t="s">
        <v>11</v>
      </c>
      <c r="F46" s="1199"/>
      <c r="G46" s="1199"/>
      <c r="H46" s="1199"/>
      <c r="I46" s="1199"/>
      <c r="J46" s="1200"/>
      <c r="K46" s="63" t="s">
        <v>491</v>
      </c>
      <c r="L46" s="64" t="s">
        <v>491</v>
      </c>
      <c r="M46" s="64" t="s">
        <v>491</v>
      </c>
      <c r="N46" s="64" t="s">
        <v>491</v>
      </c>
      <c r="O46" s="65" t="s">
        <v>491</v>
      </c>
      <c r="P46" s="48"/>
      <c r="Q46" s="48"/>
      <c r="R46" s="48"/>
      <c r="S46" s="48"/>
      <c r="T46" s="48"/>
      <c r="U46" s="48"/>
    </row>
    <row r="47" spans="1:21" ht="30.75" customHeight="1" x14ac:dyDescent="0.15">
      <c r="A47" s="48"/>
      <c r="B47" s="1193"/>
      <c r="C47" s="1194"/>
      <c r="D47" s="62"/>
      <c r="E47" s="1199" t="s">
        <v>12</v>
      </c>
      <c r="F47" s="1199"/>
      <c r="G47" s="1199"/>
      <c r="H47" s="1199"/>
      <c r="I47" s="1199"/>
      <c r="J47" s="1200"/>
      <c r="K47" s="63" t="s">
        <v>491</v>
      </c>
      <c r="L47" s="64" t="s">
        <v>491</v>
      </c>
      <c r="M47" s="64" t="s">
        <v>491</v>
      </c>
      <c r="N47" s="64" t="s">
        <v>491</v>
      </c>
      <c r="O47" s="65" t="s">
        <v>491</v>
      </c>
      <c r="P47" s="48"/>
      <c r="Q47" s="48"/>
      <c r="R47" s="48"/>
      <c r="S47" s="48"/>
      <c r="T47" s="48"/>
      <c r="U47" s="48"/>
    </row>
    <row r="48" spans="1:21" ht="30.75" customHeight="1" x14ac:dyDescent="0.15">
      <c r="A48" s="48"/>
      <c r="B48" s="1193"/>
      <c r="C48" s="1194"/>
      <c r="D48" s="62"/>
      <c r="E48" s="1199" t="s">
        <v>13</v>
      </c>
      <c r="F48" s="1199"/>
      <c r="G48" s="1199"/>
      <c r="H48" s="1199"/>
      <c r="I48" s="1199"/>
      <c r="J48" s="1200"/>
      <c r="K48" s="63">
        <v>683</v>
      </c>
      <c r="L48" s="64">
        <v>605</v>
      </c>
      <c r="M48" s="64">
        <v>562</v>
      </c>
      <c r="N48" s="64">
        <v>504</v>
      </c>
      <c r="O48" s="65">
        <v>544</v>
      </c>
      <c r="P48" s="48"/>
      <c r="Q48" s="48"/>
      <c r="R48" s="48"/>
      <c r="S48" s="48"/>
      <c r="T48" s="48"/>
      <c r="U48" s="48"/>
    </row>
    <row r="49" spans="1:21" ht="30.75" customHeight="1" x14ac:dyDescent="0.15">
      <c r="A49" s="48"/>
      <c r="B49" s="1193"/>
      <c r="C49" s="1194"/>
      <c r="D49" s="62"/>
      <c r="E49" s="1199" t="s">
        <v>14</v>
      </c>
      <c r="F49" s="1199"/>
      <c r="G49" s="1199"/>
      <c r="H49" s="1199"/>
      <c r="I49" s="1199"/>
      <c r="J49" s="1200"/>
      <c r="K49" s="63">
        <v>81</v>
      </c>
      <c r="L49" s="64">
        <v>80</v>
      </c>
      <c r="M49" s="64">
        <v>80</v>
      </c>
      <c r="N49" s="64">
        <v>78</v>
      </c>
      <c r="O49" s="65">
        <v>50</v>
      </c>
      <c r="P49" s="48"/>
      <c r="Q49" s="48"/>
      <c r="R49" s="48"/>
      <c r="S49" s="48"/>
      <c r="T49" s="48"/>
      <c r="U49" s="48"/>
    </row>
    <row r="50" spans="1:21" ht="30.75" customHeight="1" x14ac:dyDescent="0.15">
      <c r="A50" s="48"/>
      <c r="B50" s="1193"/>
      <c r="C50" s="1194"/>
      <c r="D50" s="62"/>
      <c r="E50" s="1199" t="s">
        <v>15</v>
      </c>
      <c r="F50" s="1199"/>
      <c r="G50" s="1199"/>
      <c r="H50" s="1199"/>
      <c r="I50" s="1199"/>
      <c r="J50" s="1200"/>
      <c r="K50" s="63" t="s">
        <v>491</v>
      </c>
      <c r="L50" s="64" t="s">
        <v>491</v>
      </c>
      <c r="M50" s="64" t="s">
        <v>491</v>
      </c>
      <c r="N50" s="64" t="s">
        <v>491</v>
      </c>
      <c r="O50" s="65" t="s">
        <v>491</v>
      </c>
      <c r="P50" s="48"/>
      <c r="Q50" s="48"/>
      <c r="R50" s="48"/>
      <c r="S50" s="48"/>
      <c r="T50" s="48"/>
      <c r="U50" s="48"/>
    </row>
    <row r="51" spans="1:21" ht="30.75" customHeight="1" x14ac:dyDescent="0.15">
      <c r="A51" s="48"/>
      <c r="B51" s="1195"/>
      <c r="C51" s="1196"/>
      <c r="D51" s="66"/>
      <c r="E51" s="1199" t="s">
        <v>16</v>
      </c>
      <c r="F51" s="1199"/>
      <c r="G51" s="1199"/>
      <c r="H51" s="1199"/>
      <c r="I51" s="1199"/>
      <c r="J51" s="1200"/>
      <c r="K51" s="63" t="s">
        <v>491</v>
      </c>
      <c r="L51" s="64" t="s">
        <v>491</v>
      </c>
      <c r="M51" s="64" t="s">
        <v>491</v>
      </c>
      <c r="N51" s="64" t="s">
        <v>491</v>
      </c>
      <c r="O51" s="65" t="s">
        <v>491</v>
      </c>
      <c r="P51" s="48"/>
      <c r="Q51" s="48"/>
      <c r="R51" s="48"/>
      <c r="S51" s="48"/>
      <c r="T51" s="48"/>
      <c r="U51" s="48"/>
    </row>
    <row r="52" spans="1:21" ht="30.75" customHeight="1" x14ac:dyDescent="0.15">
      <c r="A52" s="48"/>
      <c r="B52" s="1201" t="s">
        <v>17</v>
      </c>
      <c r="C52" s="1202"/>
      <c r="D52" s="66"/>
      <c r="E52" s="1199" t="s">
        <v>18</v>
      </c>
      <c r="F52" s="1199"/>
      <c r="G52" s="1199"/>
      <c r="H52" s="1199"/>
      <c r="I52" s="1199"/>
      <c r="J52" s="1200"/>
      <c r="K52" s="63">
        <v>1917</v>
      </c>
      <c r="L52" s="64">
        <v>1784</v>
      </c>
      <c r="M52" s="64">
        <v>1764</v>
      </c>
      <c r="N52" s="64">
        <v>1618</v>
      </c>
      <c r="O52" s="65">
        <v>1657</v>
      </c>
      <c r="P52" s="48"/>
      <c r="Q52" s="48"/>
      <c r="R52" s="48"/>
      <c r="S52" s="48"/>
      <c r="T52" s="48"/>
      <c r="U52" s="48"/>
    </row>
    <row r="53" spans="1:21" ht="30.75" customHeight="1" thickBot="1" x14ac:dyDescent="0.2">
      <c r="A53" s="48"/>
      <c r="B53" s="1203" t="s">
        <v>19</v>
      </c>
      <c r="C53" s="1204"/>
      <c r="D53" s="67"/>
      <c r="E53" s="1205" t="s">
        <v>20</v>
      </c>
      <c r="F53" s="1205"/>
      <c r="G53" s="1205"/>
      <c r="H53" s="1205"/>
      <c r="I53" s="1205"/>
      <c r="J53" s="1206"/>
      <c r="K53" s="68">
        <v>488</v>
      </c>
      <c r="L53" s="69">
        <v>452</v>
      </c>
      <c r="M53" s="69">
        <v>467</v>
      </c>
      <c r="N53" s="69">
        <v>580</v>
      </c>
      <c r="O53" s="70">
        <v>531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7" t="s">
        <v>24</v>
      </c>
      <c r="C58" s="1208"/>
      <c r="D58" s="1213" t="s">
        <v>25</v>
      </c>
      <c r="E58" s="1214"/>
      <c r="F58" s="1214"/>
      <c r="G58" s="1214"/>
      <c r="H58" s="1214"/>
      <c r="I58" s="1214"/>
      <c r="J58" s="1215"/>
      <c r="K58" s="83" t="s">
        <v>491</v>
      </c>
      <c r="L58" s="84" t="s">
        <v>491</v>
      </c>
      <c r="M58" s="84" t="s">
        <v>491</v>
      </c>
      <c r="N58" s="84" t="s">
        <v>491</v>
      </c>
      <c r="O58" s="85" t="s">
        <v>491</v>
      </c>
    </row>
    <row r="59" spans="1:21" ht="31.5" customHeight="1" x14ac:dyDescent="0.15">
      <c r="B59" s="1209"/>
      <c r="C59" s="1210"/>
      <c r="D59" s="1216" t="s">
        <v>26</v>
      </c>
      <c r="E59" s="1217"/>
      <c r="F59" s="1217"/>
      <c r="G59" s="1217"/>
      <c r="H59" s="1217"/>
      <c r="I59" s="1217"/>
      <c r="J59" s="1218"/>
      <c r="K59" s="86" t="s">
        <v>491</v>
      </c>
      <c r="L59" s="87" t="s">
        <v>491</v>
      </c>
      <c r="M59" s="87" t="s">
        <v>491</v>
      </c>
      <c r="N59" s="87" t="s">
        <v>491</v>
      </c>
      <c r="O59" s="88" t="s">
        <v>491</v>
      </c>
    </row>
    <row r="60" spans="1:21" ht="31.5" customHeight="1" thickBot="1" x14ac:dyDescent="0.2">
      <c r="B60" s="1211"/>
      <c r="C60" s="1212"/>
      <c r="D60" s="1219" t="s">
        <v>27</v>
      </c>
      <c r="E60" s="1220"/>
      <c r="F60" s="1220"/>
      <c r="G60" s="1220"/>
      <c r="H60" s="1220"/>
      <c r="I60" s="1220"/>
      <c r="J60" s="1221"/>
      <c r="K60" s="89" t="s">
        <v>491</v>
      </c>
      <c r="L60" s="90" t="s">
        <v>491</v>
      </c>
      <c r="M60" s="90" t="s">
        <v>491</v>
      </c>
      <c r="N60" s="90" t="s">
        <v>491</v>
      </c>
      <c r="O60" s="91" t="s">
        <v>491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wfJxY9VYuzgI/83lGZI1mJ0AHZtD4Eq9g7p37iipZOyJb8cQXzmZpSoQqfbAFTyS/Hw6+5BWLtqcFr1PpXiRg==" saltValue="R9AoZo/1fxpJFBGleo9l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2" t="s">
        <v>30</v>
      </c>
      <c r="C41" s="1223"/>
      <c r="D41" s="105"/>
      <c r="E41" s="1228" t="s">
        <v>31</v>
      </c>
      <c r="F41" s="1228"/>
      <c r="G41" s="1228"/>
      <c r="H41" s="1229"/>
      <c r="I41" s="353">
        <v>14534</v>
      </c>
      <c r="J41" s="354">
        <v>14122</v>
      </c>
      <c r="K41" s="354">
        <v>13836</v>
      </c>
      <c r="L41" s="354">
        <v>13490</v>
      </c>
      <c r="M41" s="355">
        <v>13170</v>
      </c>
    </row>
    <row r="42" spans="2:13" ht="27.75" customHeight="1" x14ac:dyDescent="0.15">
      <c r="B42" s="1224"/>
      <c r="C42" s="1225"/>
      <c r="D42" s="106"/>
      <c r="E42" s="1230" t="s">
        <v>32</v>
      </c>
      <c r="F42" s="1230"/>
      <c r="G42" s="1230"/>
      <c r="H42" s="1231"/>
      <c r="I42" s="356" t="s">
        <v>491</v>
      </c>
      <c r="J42" s="357" t="s">
        <v>491</v>
      </c>
      <c r="K42" s="357" t="s">
        <v>491</v>
      </c>
      <c r="L42" s="357" t="s">
        <v>491</v>
      </c>
      <c r="M42" s="358" t="s">
        <v>491</v>
      </c>
    </row>
    <row r="43" spans="2:13" ht="27.75" customHeight="1" x14ac:dyDescent="0.15">
      <c r="B43" s="1224"/>
      <c r="C43" s="1225"/>
      <c r="D43" s="106"/>
      <c r="E43" s="1230" t="s">
        <v>33</v>
      </c>
      <c r="F43" s="1230"/>
      <c r="G43" s="1230"/>
      <c r="H43" s="1231"/>
      <c r="I43" s="356">
        <v>8505</v>
      </c>
      <c r="J43" s="357">
        <v>8386</v>
      </c>
      <c r="K43" s="357">
        <v>8056</v>
      </c>
      <c r="L43" s="357">
        <v>7887</v>
      </c>
      <c r="M43" s="358">
        <v>7536</v>
      </c>
    </row>
    <row r="44" spans="2:13" ht="27.75" customHeight="1" x14ac:dyDescent="0.15">
      <c r="B44" s="1224"/>
      <c r="C44" s="1225"/>
      <c r="D44" s="106"/>
      <c r="E44" s="1230" t="s">
        <v>34</v>
      </c>
      <c r="F44" s="1230"/>
      <c r="G44" s="1230"/>
      <c r="H44" s="1231"/>
      <c r="I44" s="356">
        <v>458</v>
      </c>
      <c r="J44" s="357">
        <v>454</v>
      </c>
      <c r="K44" s="357">
        <v>397</v>
      </c>
      <c r="L44" s="357">
        <v>320</v>
      </c>
      <c r="M44" s="358">
        <v>271</v>
      </c>
    </row>
    <row r="45" spans="2:13" ht="27.75" customHeight="1" x14ac:dyDescent="0.15">
      <c r="B45" s="1224"/>
      <c r="C45" s="1225"/>
      <c r="D45" s="106"/>
      <c r="E45" s="1230" t="s">
        <v>35</v>
      </c>
      <c r="F45" s="1230"/>
      <c r="G45" s="1230"/>
      <c r="H45" s="1231"/>
      <c r="I45" s="356">
        <v>2045</v>
      </c>
      <c r="J45" s="357">
        <v>2080</v>
      </c>
      <c r="K45" s="357">
        <v>2072</v>
      </c>
      <c r="L45" s="357">
        <v>2060</v>
      </c>
      <c r="M45" s="358">
        <v>2103</v>
      </c>
    </row>
    <row r="46" spans="2:13" ht="27.75" customHeight="1" x14ac:dyDescent="0.15">
      <c r="B46" s="1224"/>
      <c r="C46" s="1225"/>
      <c r="D46" s="107"/>
      <c r="E46" s="1230" t="s">
        <v>36</v>
      </c>
      <c r="F46" s="1230"/>
      <c r="G46" s="1230"/>
      <c r="H46" s="1231"/>
      <c r="I46" s="356">
        <v>176</v>
      </c>
      <c r="J46" s="357">
        <v>177</v>
      </c>
      <c r="K46" s="357">
        <v>179</v>
      </c>
      <c r="L46" s="357" t="s">
        <v>491</v>
      </c>
      <c r="M46" s="358" t="s">
        <v>491</v>
      </c>
    </row>
    <row r="47" spans="2:13" ht="27.75" customHeight="1" x14ac:dyDescent="0.15">
      <c r="B47" s="1224"/>
      <c r="C47" s="1225"/>
      <c r="D47" s="108"/>
      <c r="E47" s="1232" t="s">
        <v>37</v>
      </c>
      <c r="F47" s="1233"/>
      <c r="G47" s="1233"/>
      <c r="H47" s="1234"/>
      <c r="I47" s="356" t="s">
        <v>491</v>
      </c>
      <c r="J47" s="357" t="s">
        <v>491</v>
      </c>
      <c r="K47" s="357" t="s">
        <v>491</v>
      </c>
      <c r="L47" s="357" t="s">
        <v>491</v>
      </c>
      <c r="M47" s="358" t="s">
        <v>491</v>
      </c>
    </row>
    <row r="48" spans="2:13" ht="27.75" customHeight="1" x14ac:dyDescent="0.15">
      <c r="B48" s="1224"/>
      <c r="C48" s="1225"/>
      <c r="D48" s="106"/>
      <c r="E48" s="1230" t="s">
        <v>38</v>
      </c>
      <c r="F48" s="1230"/>
      <c r="G48" s="1230"/>
      <c r="H48" s="1231"/>
      <c r="I48" s="356" t="s">
        <v>491</v>
      </c>
      <c r="J48" s="357" t="s">
        <v>491</v>
      </c>
      <c r="K48" s="357" t="s">
        <v>491</v>
      </c>
      <c r="L48" s="357" t="s">
        <v>491</v>
      </c>
      <c r="M48" s="358" t="s">
        <v>491</v>
      </c>
    </row>
    <row r="49" spans="2:13" ht="27.75" customHeight="1" x14ac:dyDescent="0.15">
      <c r="B49" s="1226"/>
      <c r="C49" s="1227"/>
      <c r="D49" s="106"/>
      <c r="E49" s="1230" t="s">
        <v>39</v>
      </c>
      <c r="F49" s="1230"/>
      <c r="G49" s="1230"/>
      <c r="H49" s="1231"/>
      <c r="I49" s="356" t="s">
        <v>491</v>
      </c>
      <c r="J49" s="357" t="s">
        <v>491</v>
      </c>
      <c r="K49" s="357" t="s">
        <v>491</v>
      </c>
      <c r="L49" s="357" t="s">
        <v>491</v>
      </c>
      <c r="M49" s="358" t="s">
        <v>491</v>
      </c>
    </row>
    <row r="50" spans="2:13" ht="27.75" customHeight="1" x14ac:dyDescent="0.15">
      <c r="B50" s="1235" t="s">
        <v>40</v>
      </c>
      <c r="C50" s="1236"/>
      <c r="D50" s="109"/>
      <c r="E50" s="1230" t="s">
        <v>41</v>
      </c>
      <c r="F50" s="1230"/>
      <c r="G50" s="1230"/>
      <c r="H50" s="1231"/>
      <c r="I50" s="356">
        <v>7999</v>
      </c>
      <c r="J50" s="357">
        <v>7513</v>
      </c>
      <c r="K50" s="357">
        <v>7804</v>
      </c>
      <c r="L50" s="357">
        <v>8602</v>
      </c>
      <c r="M50" s="358">
        <v>8301</v>
      </c>
    </row>
    <row r="51" spans="2:13" ht="27.75" customHeight="1" x14ac:dyDescent="0.15">
      <c r="B51" s="1224"/>
      <c r="C51" s="1225"/>
      <c r="D51" s="106"/>
      <c r="E51" s="1230" t="s">
        <v>42</v>
      </c>
      <c r="F51" s="1230"/>
      <c r="G51" s="1230"/>
      <c r="H51" s="1231"/>
      <c r="I51" s="356">
        <v>177</v>
      </c>
      <c r="J51" s="357">
        <v>159</v>
      </c>
      <c r="K51" s="357">
        <v>164</v>
      </c>
      <c r="L51" s="357">
        <v>132</v>
      </c>
      <c r="M51" s="358">
        <v>112</v>
      </c>
    </row>
    <row r="52" spans="2:13" ht="27.75" customHeight="1" x14ac:dyDescent="0.15">
      <c r="B52" s="1226"/>
      <c r="C52" s="1227"/>
      <c r="D52" s="106"/>
      <c r="E52" s="1230" t="s">
        <v>43</v>
      </c>
      <c r="F52" s="1230"/>
      <c r="G52" s="1230"/>
      <c r="H52" s="1231"/>
      <c r="I52" s="356">
        <v>18704</v>
      </c>
      <c r="J52" s="357">
        <v>17994</v>
      </c>
      <c r="K52" s="357">
        <v>17455</v>
      </c>
      <c r="L52" s="357">
        <v>16514</v>
      </c>
      <c r="M52" s="358">
        <v>16011</v>
      </c>
    </row>
    <row r="53" spans="2:13" ht="27.75" customHeight="1" thickBot="1" x14ac:dyDescent="0.2">
      <c r="B53" s="1237" t="s">
        <v>19</v>
      </c>
      <c r="C53" s="1238"/>
      <c r="D53" s="110"/>
      <c r="E53" s="1239" t="s">
        <v>44</v>
      </c>
      <c r="F53" s="1239"/>
      <c r="G53" s="1239"/>
      <c r="H53" s="1240"/>
      <c r="I53" s="359">
        <v>-1161</v>
      </c>
      <c r="J53" s="360">
        <v>-446</v>
      </c>
      <c r="K53" s="360">
        <v>-882</v>
      </c>
      <c r="L53" s="360">
        <v>-1491</v>
      </c>
      <c r="M53" s="361">
        <v>-1344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nt1j8insbG6Iwdq+NvbaLkQIxhYIJhYri8/KZCPovkeBOvikkeuLOMc+uUdKdiNbCemaqifLtkonR9a3KiZeg==" saltValue="bSVFFGuJ420TfbxHr65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9" t="s">
        <v>46</v>
      </c>
      <c r="D55" s="1249"/>
      <c r="E55" s="1250"/>
      <c r="F55" s="122">
        <v>3068</v>
      </c>
      <c r="G55" s="122">
        <v>3530</v>
      </c>
      <c r="H55" s="123">
        <v>3525</v>
      </c>
    </row>
    <row r="56" spans="2:8" ht="52.5" customHeight="1" x14ac:dyDescent="0.15">
      <c r="B56" s="124"/>
      <c r="C56" s="1251" t="s">
        <v>47</v>
      </c>
      <c r="D56" s="1251"/>
      <c r="E56" s="1252"/>
      <c r="F56" s="125">
        <v>308</v>
      </c>
      <c r="G56" s="125">
        <v>358</v>
      </c>
      <c r="H56" s="126">
        <v>354</v>
      </c>
    </row>
    <row r="57" spans="2:8" ht="53.25" customHeight="1" x14ac:dyDescent="0.15">
      <c r="B57" s="124"/>
      <c r="C57" s="1253" t="s">
        <v>48</v>
      </c>
      <c r="D57" s="1253"/>
      <c r="E57" s="1254"/>
      <c r="F57" s="127">
        <v>5704</v>
      </c>
      <c r="G57" s="127">
        <v>6015</v>
      </c>
      <c r="H57" s="128">
        <v>5854</v>
      </c>
    </row>
    <row r="58" spans="2:8" ht="45.75" customHeight="1" x14ac:dyDescent="0.15">
      <c r="B58" s="129"/>
      <c r="C58" s="1241" t="s">
        <v>572</v>
      </c>
      <c r="D58" s="1242"/>
      <c r="E58" s="1243"/>
      <c r="F58" s="362">
        <v>2618</v>
      </c>
      <c r="G58" s="363">
        <v>2473</v>
      </c>
      <c r="H58" s="130">
        <v>2359</v>
      </c>
    </row>
    <row r="59" spans="2:8" ht="45.75" customHeight="1" x14ac:dyDescent="0.15">
      <c r="B59" s="129"/>
      <c r="C59" s="1241" t="s">
        <v>573</v>
      </c>
      <c r="D59" s="1242"/>
      <c r="E59" s="1243"/>
      <c r="F59" s="362">
        <v>1857</v>
      </c>
      <c r="G59" s="363">
        <v>1886</v>
      </c>
      <c r="H59" s="130">
        <v>1900</v>
      </c>
    </row>
    <row r="60" spans="2:8" ht="45.75" customHeight="1" x14ac:dyDescent="0.15">
      <c r="B60" s="129"/>
      <c r="C60" s="1241" t="s">
        <v>574</v>
      </c>
      <c r="D60" s="1242"/>
      <c r="E60" s="1243"/>
      <c r="F60" s="362">
        <v>672</v>
      </c>
      <c r="G60" s="363">
        <v>772</v>
      </c>
      <c r="H60" s="130">
        <v>772</v>
      </c>
    </row>
    <row r="61" spans="2:8" ht="45.75" customHeight="1" x14ac:dyDescent="0.15">
      <c r="B61" s="129"/>
      <c r="C61" s="1241" t="s">
        <v>575</v>
      </c>
      <c r="D61" s="1242"/>
      <c r="E61" s="1243"/>
      <c r="F61" s="362" t="s">
        <v>491</v>
      </c>
      <c r="G61" s="363">
        <v>410</v>
      </c>
      <c r="H61" s="130">
        <v>362</v>
      </c>
    </row>
    <row r="62" spans="2:8" ht="45.75" customHeight="1" thickBot="1" x14ac:dyDescent="0.2">
      <c r="B62" s="131"/>
      <c r="C62" s="1244" t="s">
        <v>576</v>
      </c>
      <c r="D62" s="1245"/>
      <c r="E62" s="1246"/>
      <c r="F62" s="364">
        <v>145</v>
      </c>
      <c r="G62" s="365">
        <v>145</v>
      </c>
      <c r="H62" s="132">
        <v>145</v>
      </c>
    </row>
    <row r="63" spans="2:8" ht="52.5" customHeight="1" thickBot="1" x14ac:dyDescent="0.2">
      <c r="B63" s="133"/>
      <c r="C63" s="1247" t="s">
        <v>49</v>
      </c>
      <c r="D63" s="1247"/>
      <c r="E63" s="1248"/>
      <c r="F63" s="134">
        <v>9080</v>
      </c>
      <c r="G63" s="134">
        <v>9903</v>
      </c>
      <c r="H63" s="135">
        <v>9733</v>
      </c>
    </row>
    <row r="64" spans="2:8" x14ac:dyDescent="0.15"/>
  </sheetData>
  <sheetProtection algorithmName="SHA-512" hashValue="TyK38lkNVBNHEr5AQLcCA2PuVyMDu63SHo0R7N03hmU4zmCAcsbeS1GwcqctEs4rtNBnqwIUFuG/Xwog/pmGhw==" saltValue="fSeLdo/HhPWGadwdxsId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EE37A-849D-416F-B80E-BC4DB8016A31}">
  <sheetPr>
    <pageSetUpPr fitToPage="1"/>
  </sheetPr>
  <dimension ref="A1:DE85"/>
  <sheetViews>
    <sheetView showGridLines="0" topLeftCell="T28" zoomScaleNormal="100" zoomScaleSheetLayoutView="55" workbookViewId="0">
      <selection activeCell="AN65" sqref="AN65:DC69"/>
    </sheetView>
  </sheetViews>
  <sheetFormatPr defaultColWidth="0" defaultRowHeight="0" customHeight="1" zeroHeight="1" x14ac:dyDescent="0.15"/>
  <cols>
    <col min="1" max="1" width="6.375" style="366" customWidth="1"/>
    <col min="2" max="107" width="2.5" style="366" customWidth="1"/>
    <col min="108" max="108" width="6.125" style="368" customWidth="1"/>
    <col min="109" max="109" width="5.875" style="367" customWidth="1"/>
    <col min="110" max="16384" width="8.625" style="366" hidden="1"/>
  </cols>
  <sheetData>
    <row r="1" spans="1:109" ht="42.75" customHeight="1" x14ac:dyDescent="0.15">
      <c r="A1" s="401"/>
      <c r="B1" s="400"/>
      <c r="DD1" s="366"/>
      <c r="DE1" s="366"/>
    </row>
    <row r="2" spans="1:109" ht="25.5" customHeight="1" x14ac:dyDescent="0.15">
      <c r="A2" s="399"/>
      <c r="C2" s="399"/>
      <c r="O2" s="399"/>
      <c r="P2" s="399"/>
      <c r="Q2" s="399"/>
      <c r="R2" s="399"/>
      <c r="S2" s="399"/>
      <c r="T2" s="399"/>
      <c r="U2" s="399"/>
      <c r="V2" s="399"/>
      <c r="W2" s="399"/>
      <c r="X2" s="399"/>
      <c r="Y2" s="399"/>
      <c r="Z2" s="399"/>
      <c r="AA2" s="399"/>
      <c r="AB2" s="399"/>
      <c r="AC2" s="399"/>
      <c r="AD2" s="399"/>
      <c r="AE2" s="399"/>
      <c r="AF2" s="399"/>
      <c r="AG2" s="399"/>
      <c r="AH2" s="399"/>
      <c r="AI2" s="399"/>
      <c r="AU2" s="399"/>
      <c r="BG2" s="399"/>
      <c r="BS2" s="399"/>
      <c r="CE2" s="399"/>
      <c r="CQ2" s="399"/>
      <c r="DD2" s="366"/>
      <c r="DE2" s="366"/>
    </row>
    <row r="3" spans="1:109" ht="25.5" customHeight="1" x14ac:dyDescent="0.15">
      <c r="A3" s="399"/>
      <c r="C3" s="399"/>
      <c r="O3" s="399"/>
      <c r="P3" s="399"/>
      <c r="Q3" s="399"/>
      <c r="R3" s="399"/>
      <c r="S3" s="399"/>
      <c r="T3" s="399"/>
      <c r="U3" s="399"/>
      <c r="V3" s="399"/>
      <c r="W3" s="399"/>
      <c r="X3" s="399"/>
      <c r="Y3" s="399"/>
      <c r="Z3" s="399"/>
      <c r="AA3" s="399"/>
      <c r="AB3" s="399"/>
      <c r="AC3" s="399"/>
      <c r="AD3" s="399"/>
      <c r="AE3" s="399"/>
      <c r="AF3" s="399"/>
      <c r="AG3" s="399"/>
      <c r="AH3" s="399"/>
      <c r="AI3" s="399"/>
      <c r="AU3" s="399"/>
      <c r="BG3" s="399"/>
      <c r="BS3" s="399"/>
      <c r="CE3" s="399"/>
      <c r="CQ3" s="399"/>
      <c r="DD3" s="366"/>
      <c r="DE3" s="366"/>
    </row>
    <row r="4" spans="1:109" s="257" customFormat="1" ht="13.5" x14ac:dyDescent="0.15">
      <c r="A4" s="399"/>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9"/>
      <c r="AB4" s="399"/>
      <c r="AC4" s="399"/>
      <c r="AD4" s="399"/>
      <c r="AE4" s="399"/>
      <c r="AF4" s="399"/>
      <c r="AG4" s="399"/>
      <c r="AH4" s="399"/>
      <c r="AI4" s="399"/>
      <c r="AJ4" s="399"/>
      <c r="AK4" s="399"/>
      <c r="AL4" s="399"/>
      <c r="AM4" s="399"/>
      <c r="AN4" s="399"/>
      <c r="AO4" s="399"/>
      <c r="AP4" s="399"/>
      <c r="AQ4" s="399"/>
      <c r="AR4" s="399"/>
      <c r="AS4" s="399"/>
      <c r="AT4" s="399"/>
      <c r="AU4" s="399"/>
      <c r="AV4" s="399"/>
      <c r="AW4" s="399"/>
      <c r="AX4" s="399"/>
      <c r="AY4" s="399"/>
      <c r="AZ4" s="399"/>
      <c r="BA4" s="399"/>
      <c r="BB4" s="399"/>
      <c r="BC4" s="399"/>
      <c r="BD4" s="399"/>
      <c r="BE4" s="399"/>
      <c r="BF4" s="399"/>
      <c r="BG4" s="399"/>
      <c r="BH4" s="399"/>
      <c r="BI4" s="399"/>
      <c r="BJ4" s="399"/>
      <c r="BK4" s="399"/>
      <c r="BL4" s="399"/>
      <c r="BM4" s="399"/>
      <c r="BN4" s="399"/>
      <c r="BO4" s="399"/>
      <c r="BP4" s="399"/>
      <c r="BQ4" s="399"/>
      <c r="BR4" s="399"/>
      <c r="BS4" s="399"/>
      <c r="BT4" s="399"/>
      <c r="BU4" s="399"/>
      <c r="BV4" s="399"/>
      <c r="BW4" s="399"/>
      <c r="BX4" s="399"/>
      <c r="BY4" s="399"/>
      <c r="BZ4" s="399"/>
      <c r="CA4" s="399"/>
      <c r="CB4" s="399"/>
      <c r="CC4" s="399"/>
      <c r="CD4" s="399"/>
      <c r="CE4" s="399"/>
      <c r="CF4" s="399"/>
      <c r="CG4" s="399"/>
      <c r="CH4" s="399"/>
      <c r="CI4" s="399"/>
      <c r="CJ4" s="399"/>
      <c r="CK4" s="399"/>
      <c r="CL4" s="399"/>
      <c r="CM4" s="399"/>
      <c r="CN4" s="399"/>
      <c r="CO4" s="399"/>
      <c r="CP4" s="399"/>
      <c r="CQ4" s="399"/>
      <c r="CR4" s="399"/>
      <c r="CS4" s="399"/>
      <c r="CT4" s="399"/>
      <c r="CU4" s="399"/>
      <c r="CV4" s="399"/>
      <c r="CW4" s="399"/>
      <c r="CX4" s="399"/>
      <c r="CY4" s="399"/>
      <c r="CZ4" s="399"/>
      <c r="DA4" s="399"/>
      <c r="DB4" s="399"/>
      <c r="DC4" s="399"/>
      <c r="DD4" s="399"/>
      <c r="DE4" s="399"/>
    </row>
    <row r="5" spans="1:109" s="257" customFormat="1" ht="13.5" x14ac:dyDescent="0.15">
      <c r="A5" s="399"/>
      <c r="B5" s="399"/>
      <c r="C5" s="399"/>
      <c r="D5" s="399"/>
      <c r="E5" s="399"/>
      <c r="F5" s="399"/>
      <c r="G5" s="399"/>
      <c r="H5" s="399"/>
      <c r="I5" s="399"/>
      <c r="J5" s="399"/>
      <c r="K5" s="399"/>
      <c r="L5" s="399"/>
      <c r="M5" s="399"/>
      <c r="N5" s="399"/>
      <c r="O5" s="399"/>
      <c r="P5" s="399"/>
      <c r="Q5" s="399"/>
      <c r="R5" s="399"/>
      <c r="S5" s="399"/>
      <c r="T5" s="399"/>
      <c r="U5" s="399"/>
      <c r="V5" s="399"/>
      <c r="W5" s="399"/>
      <c r="X5" s="399"/>
      <c r="Y5" s="399"/>
      <c r="Z5" s="399"/>
      <c r="AA5" s="399"/>
      <c r="AB5" s="399"/>
      <c r="AC5" s="399"/>
      <c r="AD5" s="399"/>
      <c r="AE5" s="399"/>
      <c r="AF5" s="399"/>
      <c r="AG5" s="399"/>
      <c r="AH5" s="399"/>
      <c r="AI5" s="399"/>
      <c r="AJ5" s="399"/>
      <c r="AK5" s="399"/>
      <c r="AL5" s="399"/>
      <c r="AM5" s="399"/>
      <c r="AN5" s="399"/>
      <c r="AO5" s="399"/>
      <c r="AP5" s="399"/>
      <c r="AQ5" s="399"/>
      <c r="AR5" s="399"/>
      <c r="AS5" s="399"/>
      <c r="AT5" s="399"/>
      <c r="AU5" s="399"/>
      <c r="AV5" s="399"/>
      <c r="AW5" s="399"/>
      <c r="AX5" s="399"/>
      <c r="AY5" s="399"/>
      <c r="AZ5" s="399"/>
      <c r="BA5" s="399"/>
      <c r="BB5" s="399"/>
      <c r="BC5" s="399"/>
      <c r="BD5" s="399"/>
      <c r="BE5" s="399"/>
      <c r="BF5" s="399"/>
      <c r="BG5" s="399"/>
      <c r="BH5" s="399"/>
      <c r="BI5" s="399"/>
      <c r="BJ5" s="399"/>
      <c r="BK5" s="399"/>
      <c r="BL5" s="399"/>
      <c r="BM5" s="399"/>
      <c r="BN5" s="399"/>
      <c r="BO5" s="399"/>
      <c r="BP5" s="399"/>
      <c r="BQ5" s="399"/>
      <c r="BR5" s="399"/>
      <c r="BS5" s="399"/>
      <c r="BT5" s="399"/>
      <c r="BU5" s="399"/>
      <c r="BV5" s="399"/>
      <c r="BW5" s="399"/>
      <c r="BX5" s="399"/>
      <c r="BY5" s="399"/>
      <c r="BZ5" s="399"/>
      <c r="CA5" s="399"/>
      <c r="CB5" s="399"/>
      <c r="CC5" s="399"/>
      <c r="CD5" s="399"/>
      <c r="CE5" s="399"/>
      <c r="CF5" s="399"/>
      <c r="CG5" s="399"/>
      <c r="CH5" s="399"/>
      <c r="CI5" s="399"/>
      <c r="CJ5" s="399"/>
      <c r="CK5" s="399"/>
      <c r="CL5" s="399"/>
      <c r="CM5" s="399"/>
      <c r="CN5" s="399"/>
      <c r="CO5" s="399"/>
      <c r="CP5" s="399"/>
      <c r="CQ5" s="399"/>
      <c r="CR5" s="399"/>
      <c r="CS5" s="399"/>
      <c r="CT5" s="399"/>
      <c r="CU5" s="399"/>
      <c r="CV5" s="399"/>
      <c r="CW5" s="399"/>
      <c r="CX5" s="399"/>
      <c r="CY5" s="399"/>
      <c r="CZ5" s="399"/>
      <c r="DA5" s="399"/>
      <c r="DB5" s="399"/>
      <c r="DC5" s="399"/>
      <c r="DD5" s="399"/>
      <c r="DE5" s="399"/>
    </row>
    <row r="6" spans="1:109" s="257" customFormat="1" ht="13.5" x14ac:dyDescent="0.15">
      <c r="A6" s="399"/>
      <c r="B6" s="399"/>
      <c r="C6" s="399"/>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399"/>
      <c r="BO6" s="399"/>
      <c r="BP6" s="399"/>
      <c r="BQ6" s="399"/>
      <c r="BR6" s="399"/>
      <c r="BS6" s="399"/>
      <c r="BT6" s="399"/>
      <c r="BU6" s="399"/>
      <c r="BV6" s="399"/>
      <c r="BW6" s="399"/>
      <c r="BX6" s="399"/>
      <c r="BY6" s="399"/>
      <c r="BZ6" s="399"/>
      <c r="CA6" s="399"/>
      <c r="CB6" s="399"/>
      <c r="CC6" s="399"/>
      <c r="CD6" s="399"/>
      <c r="CE6" s="399"/>
      <c r="CF6" s="399"/>
      <c r="CG6" s="399"/>
      <c r="CH6" s="399"/>
      <c r="CI6" s="399"/>
      <c r="CJ6" s="399"/>
      <c r="CK6" s="399"/>
      <c r="CL6" s="399"/>
      <c r="CM6" s="399"/>
      <c r="CN6" s="399"/>
      <c r="CO6" s="399"/>
      <c r="CP6" s="399"/>
      <c r="CQ6" s="399"/>
      <c r="CR6" s="399"/>
      <c r="CS6" s="399"/>
      <c r="CT6" s="399"/>
      <c r="CU6" s="399"/>
      <c r="CV6" s="399"/>
      <c r="CW6" s="399"/>
      <c r="CX6" s="399"/>
      <c r="CY6" s="399"/>
      <c r="CZ6" s="399"/>
      <c r="DA6" s="399"/>
      <c r="DB6" s="399"/>
      <c r="DC6" s="399"/>
      <c r="DD6" s="399"/>
      <c r="DE6" s="399"/>
    </row>
    <row r="7" spans="1:109" s="257" customFormat="1" ht="13.5" x14ac:dyDescent="0.15">
      <c r="A7" s="399"/>
      <c r="B7" s="399"/>
      <c r="C7" s="399"/>
      <c r="D7" s="399"/>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399"/>
      <c r="BO7" s="399"/>
      <c r="BP7" s="399"/>
      <c r="BQ7" s="399"/>
      <c r="BR7" s="399"/>
      <c r="BS7" s="399"/>
      <c r="BT7" s="399"/>
      <c r="BU7" s="399"/>
      <c r="BV7" s="399"/>
      <c r="BW7" s="399"/>
      <c r="BX7" s="399"/>
      <c r="BY7" s="399"/>
      <c r="BZ7" s="399"/>
      <c r="CA7" s="399"/>
      <c r="CB7" s="399"/>
      <c r="CC7" s="399"/>
      <c r="CD7" s="399"/>
      <c r="CE7" s="399"/>
      <c r="CF7" s="399"/>
      <c r="CG7" s="399"/>
      <c r="CH7" s="399"/>
      <c r="CI7" s="399"/>
      <c r="CJ7" s="399"/>
      <c r="CK7" s="399"/>
      <c r="CL7" s="399"/>
      <c r="CM7" s="399"/>
      <c r="CN7" s="399"/>
      <c r="CO7" s="399"/>
      <c r="CP7" s="399"/>
      <c r="CQ7" s="399"/>
      <c r="CR7" s="399"/>
      <c r="CS7" s="399"/>
      <c r="CT7" s="399"/>
      <c r="CU7" s="399"/>
      <c r="CV7" s="399"/>
      <c r="CW7" s="399"/>
      <c r="CX7" s="399"/>
      <c r="CY7" s="399"/>
      <c r="CZ7" s="399"/>
      <c r="DA7" s="399"/>
      <c r="DB7" s="399"/>
      <c r="DC7" s="399"/>
      <c r="DD7" s="399"/>
      <c r="DE7" s="399"/>
    </row>
    <row r="8" spans="1:109" s="257" customFormat="1" ht="13.5" x14ac:dyDescent="0.15">
      <c r="A8" s="399"/>
      <c r="B8" s="399"/>
      <c r="C8" s="399"/>
      <c r="D8" s="399"/>
      <c r="E8" s="399"/>
      <c r="F8" s="399"/>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399"/>
      <c r="BO8" s="399"/>
      <c r="BP8" s="399"/>
      <c r="BQ8" s="399"/>
      <c r="BR8" s="399"/>
      <c r="BS8" s="399"/>
      <c r="BT8" s="399"/>
      <c r="BU8" s="399"/>
      <c r="BV8" s="399"/>
      <c r="BW8" s="399"/>
      <c r="BX8" s="399"/>
      <c r="BY8" s="399"/>
      <c r="BZ8" s="399"/>
      <c r="CA8" s="399"/>
      <c r="CB8" s="399"/>
      <c r="CC8" s="399"/>
      <c r="CD8" s="399"/>
      <c r="CE8" s="399"/>
      <c r="CF8" s="399"/>
      <c r="CG8" s="399"/>
      <c r="CH8" s="399"/>
      <c r="CI8" s="399"/>
      <c r="CJ8" s="399"/>
      <c r="CK8" s="399"/>
      <c r="CL8" s="399"/>
      <c r="CM8" s="399"/>
      <c r="CN8" s="399"/>
      <c r="CO8" s="399"/>
      <c r="CP8" s="399"/>
      <c r="CQ8" s="399"/>
      <c r="CR8" s="399"/>
      <c r="CS8" s="399"/>
      <c r="CT8" s="399"/>
      <c r="CU8" s="399"/>
      <c r="CV8" s="399"/>
      <c r="CW8" s="399"/>
      <c r="CX8" s="399"/>
      <c r="CY8" s="399"/>
      <c r="CZ8" s="399"/>
      <c r="DA8" s="399"/>
      <c r="DB8" s="399"/>
      <c r="DC8" s="399"/>
      <c r="DD8" s="399"/>
      <c r="DE8" s="399"/>
    </row>
    <row r="9" spans="1:109" s="257" customFormat="1" ht="13.5" x14ac:dyDescent="0.15">
      <c r="A9" s="399"/>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c r="BC9" s="399"/>
      <c r="BD9" s="399"/>
      <c r="BE9" s="399"/>
      <c r="BF9" s="399"/>
      <c r="BG9" s="399"/>
      <c r="BH9" s="399"/>
      <c r="BI9" s="399"/>
      <c r="BJ9" s="399"/>
      <c r="BK9" s="399"/>
      <c r="BL9" s="399"/>
      <c r="BM9" s="399"/>
      <c r="BN9" s="399"/>
      <c r="BO9" s="399"/>
      <c r="BP9" s="399"/>
      <c r="BQ9" s="399"/>
      <c r="BR9" s="399"/>
      <c r="BS9" s="399"/>
      <c r="BT9" s="399"/>
      <c r="BU9" s="399"/>
      <c r="BV9" s="399"/>
      <c r="BW9" s="399"/>
      <c r="BX9" s="399"/>
      <c r="BY9" s="399"/>
      <c r="BZ9" s="399"/>
      <c r="CA9" s="399"/>
      <c r="CB9" s="399"/>
      <c r="CC9" s="399"/>
      <c r="CD9" s="399"/>
      <c r="CE9" s="399"/>
      <c r="CF9" s="399"/>
      <c r="CG9" s="399"/>
      <c r="CH9" s="399"/>
      <c r="CI9" s="399"/>
      <c r="CJ9" s="399"/>
      <c r="CK9" s="399"/>
      <c r="CL9" s="399"/>
      <c r="CM9" s="399"/>
      <c r="CN9" s="399"/>
      <c r="CO9" s="399"/>
      <c r="CP9" s="399"/>
      <c r="CQ9" s="399"/>
      <c r="CR9" s="399"/>
      <c r="CS9" s="399"/>
      <c r="CT9" s="399"/>
      <c r="CU9" s="399"/>
      <c r="CV9" s="399"/>
      <c r="CW9" s="399"/>
      <c r="CX9" s="399"/>
      <c r="CY9" s="399"/>
      <c r="CZ9" s="399"/>
      <c r="DA9" s="399"/>
      <c r="DB9" s="399"/>
      <c r="DC9" s="399"/>
      <c r="DD9" s="399"/>
      <c r="DE9" s="399"/>
    </row>
    <row r="10" spans="1:109" s="257" customFormat="1" ht="13.5" x14ac:dyDescent="0.15">
      <c r="A10" s="399"/>
      <c r="B10" s="399"/>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399"/>
      <c r="AY10" s="399"/>
      <c r="AZ10" s="399"/>
      <c r="BA10" s="399"/>
      <c r="BB10" s="399"/>
      <c r="BC10" s="399"/>
      <c r="BD10" s="399"/>
      <c r="BE10" s="399"/>
      <c r="BF10" s="399"/>
      <c r="BG10" s="399"/>
      <c r="BH10" s="399"/>
      <c r="BI10" s="399"/>
      <c r="BJ10" s="399"/>
      <c r="BK10" s="399"/>
      <c r="BL10" s="399"/>
      <c r="BM10" s="399"/>
      <c r="BN10" s="399"/>
      <c r="BO10" s="399"/>
      <c r="BP10" s="399"/>
      <c r="BQ10" s="399"/>
      <c r="BR10" s="399"/>
      <c r="BS10" s="399"/>
      <c r="BT10" s="399"/>
      <c r="BU10" s="399"/>
      <c r="BV10" s="399"/>
      <c r="BW10" s="399"/>
      <c r="BX10" s="399"/>
      <c r="BY10" s="399"/>
      <c r="BZ10" s="399"/>
      <c r="CA10" s="399"/>
      <c r="CB10" s="399"/>
      <c r="CC10" s="399"/>
      <c r="CD10" s="399"/>
      <c r="CE10" s="399"/>
      <c r="CF10" s="399"/>
      <c r="CG10" s="399"/>
      <c r="CH10" s="399"/>
      <c r="CI10" s="399"/>
      <c r="CJ10" s="399"/>
      <c r="CK10" s="399"/>
      <c r="CL10" s="399"/>
      <c r="CM10" s="399"/>
      <c r="CN10" s="399"/>
      <c r="CO10" s="399"/>
      <c r="CP10" s="399"/>
      <c r="CQ10" s="399"/>
      <c r="CR10" s="399"/>
      <c r="CS10" s="399"/>
      <c r="CT10" s="399"/>
      <c r="CU10" s="399"/>
      <c r="CV10" s="399"/>
      <c r="CW10" s="399"/>
      <c r="CX10" s="399"/>
      <c r="CY10" s="399"/>
      <c r="CZ10" s="399"/>
      <c r="DA10" s="399"/>
      <c r="DB10" s="399"/>
      <c r="DC10" s="399"/>
      <c r="DD10" s="399"/>
      <c r="DE10" s="399"/>
    </row>
    <row r="11" spans="1:109" s="257" customFormat="1" ht="13.5" x14ac:dyDescent="0.15">
      <c r="A11" s="399"/>
      <c r="B11" s="399"/>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399"/>
      <c r="BO11" s="399"/>
      <c r="BP11" s="399"/>
      <c r="BQ11" s="399"/>
      <c r="BR11" s="399"/>
      <c r="BS11" s="399"/>
      <c r="BT11" s="399"/>
      <c r="BU11" s="399"/>
      <c r="BV11" s="399"/>
      <c r="BW11" s="399"/>
      <c r="BX11" s="399"/>
      <c r="BY11" s="399"/>
      <c r="BZ11" s="399"/>
      <c r="CA11" s="399"/>
      <c r="CB11" s="399"/>
      <c r="CC11" s="399"/>
      <c r="CD11" s="399"/>
      <c r="CE11" s="399"/>
      <c r="CF11" s="399"/>
      <c r="CG11" s="399"/>
      <c r="CH11" s="399"/>
      <c r="CI11" s="399"/>
      <c r="CJ11" s="399"/>
      <c r="CK11" s="399"/>
      <c r="CL11" s="399"/>
      <c r="CM11" s="399"/>
      <c r="CN11" s="399"/>
      <c r="CO11" s="399"/>
      <c r="CP11" s="399"/>
      <c r="CQ11" s="399"/>
      <c r="CR11" s="399"/>
      <c r="CS11" s="399"/>
      <c r="CT11" s="399"/>
      <c r="CU11" s="399"/>
      <c r="CV11" s="399"/>
      <c r="CW11" s="399"/>
      <c r="CX11" s="399"/>
      <c r="CY11" s="399"/>
      <c r="CZ11" s="399"/>
      <c r="DA11" s="399"/>
      <c r="DB11" s="399"/>
      <c r="DC11" s="399"/>
      <c r="DD11" s="399"/>
      <c r="DE11" s="399"/>
    </row>
    <row r="12" spans="1:109" s="257" customFormat="1" ht="13.5" x14ac:dyDescent="0.15">
      <c r="A12" s="399"/>
      <c r="B12" s="399"/>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Q12" s="399"/>
      <c r="AR12" s="399"/>
      <c r="AS12" s="399"/>
      <c r="AT12" s="399"/>
      <c r="AU12" s="399"/>
      <c r="AV12" s="399"/>
      <c r="AW12" s="399"/>
      <c r="AX12" s="399"/>
      <c r="AY12" s="399"/>
      <c r="AZ12" s="399"/>
      <c r="BA12" s="399"/>
      <c r="BB12" s="399"/>
      <c r="BC12" s="399"/>
      <c r="BD12" s="399"/>
      <c r="BE12" s="399"/>
      <c r="BF12" s="399"/>
      <c r="BG12" s="399"/>
      <c r="BH12" s="399"/>
      <c r="BI12" s="399"/>
      <c r="BJ12" s="399"/>
      <c r="BK12" s="399"/>
      <c r="BL12" s="399"/>
      <c r="BM12" s="399"/>
      <c r="BN12" s="399"/>
      <c r="BO12" s="399"/>
      <c r="BP12" s="399"/>
      <c r="BQ12" s="399"/>
      <c r="BR12" s="399"/>
      <c r="BS12" s="399"/>
      <c r="BT12" s="399"/>
      <c r="BU12" s="399"/>
      <c r="BV12" s="399"/>
      <c r="BW12" s="399"/>
      <c r="BX12" s="399"/>
      <c r="BY12" s="399"/>
      <c r="BZ12" s="399"/>
      <c r="CA12" s="399"/>
      <c r="CB12" s="399"/>
      <c r="CC12" s="399"/>
      <c r="CD12" s="399"/>
      <c r="CE12" s="399"/>
      <c r="CF12" s="399"/>
      <c r="CG12" s="399"/>
      <c r="CH12" s="399"/>
      <c r="CI12" s="399"/>
      <c r="CJ12" s="399"/>
      <c r="CK12" s="399"/>
      <c r="CL12" s="399"/>
      <c r="CM12" s="399"/>
      <c r="CN12" s="399"/>
      <c r="CO12" s="399"/>
      <c r="CP12" s="399"/>
      <c r="CQ12" s="399"/>
      <c r="CR12" s="399"/>
      <c r="CS12" s="399"/>
      <c r="CT12" s="399"/>
      <c r="CU12" s="399"/>
      <c r="CV12" s="399"/>
      <c r="CW12" s="399"/>
      <c r="CX12" s="399"/>
      <c r="CY12" s="399"/>
      <c r="CZ12" s="399"/>
      <c r="DA12" s="399"/>
      <c r="DB12" s="399"/>
      <c r="DC12" s="399"/>
      <c r="DD12" s="399"/>
      <c r="DE12" s="399"/>
    </row>
    <row r="13" spans="1:109" s="257" customFormat="1" ht="13.5" x14ac:dyDescent="0.15">
      <c r="A13" s="399"/>
      <c r="B13" s="399"/>
      <c r="C13" s="399"/>
      <c r="D13" s="399"/>
      <c r="E13" s="399"/>
      <c r="F13" s="399"/>
      <c r="G13" s="399"/>
      <c r="H13" s="399"/>
      <c r="I13" s="399"/>
      <c r="J13" s="399"/>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c r="AZ13" s="399"/>
      <c r="BA13" s="399"/>
      <c r="BB13" s="399"/>
      <c r="BC13" s="399"/>
      <c r="BD13" s="399"/>
      <c r="BE13" s="399"/>
      <c r="BF13" s="399"/>
      <c r="BG13" s="399"/>
      <c r="BH13" s="399"/>
      <c r="BI13" s="399"/>
      <c r="BJ13" s="399"/>
      <c r="BK13" s="399"/>
      <c r="BL13" s="399"/>
      <c r="BM13" s="399"/>
      <c r="BN13" s="399"/>
      <c r="BO13" s="399"/>
      <c r="BP13" s="399"/>
      <c r="BQ13" s="399"/>
      <c r="BR13" s="399"/>
      <c r="BS13" s="399"/>
      <c r="BT13" s="399"/>
      <c r="BU13" s="399"/>
      <c r="BV13" s="399"/>
      <c r="BW13" s="399"/>
      <c r="BX13" s="399"/>
      <c r="BY13" s="399"/>
      <c r="BZ13" s="399"/>
      <c r="CA13" s="399"/>
      <c r="CB13" s="399"/>
      <c r="CC13" s="399"/>
      <c r="CD13" s="399"/>
      <c r="CE13" s="399"/>
      <c r="CF13" s="399"/>
      <c r="CG13" s="399"/>
      <c r="CH13" s="399"/>
      <c r="CI13" s="399"/>
      <c r="CJ13" s="399"/>
      <c r="CK13" s="399"/>
      <c r="CL13" s="399"/>
      <c r="CM13" s="399"/>
      <c r="CN13" s="399"/>
      <c r="CO13" s="399"/>
      <c r="CP13" s="399"/>
      <c r="CQ13" s="399"/>
      <c r="CR13" s="399"/>
      <c r="CS13" s="399"/>
      <c r="CT13" s="399"/>
      <c r="CU13" s="399"/>
      <c r="CV13" s="399"/>
      <c r="CW13" s="399"/>
      <c r="CX13" s="399"/>
      <c r="CY13" s="399"/>
      <c r="CZ13" s="399"/>
      <c r="DA13" s="399"/>
      <c r="DB13" s="399"/>
      <c r="DC13" s="399"/>
      <c r="DD13" s="399"/>
      <c r="DE13" s="399"/>
    </row>
    <row r="14" spans="1:109" s="257" customFormat="1" ht="13.5" x14ac:dyDescent="0.15">
      <c r="A14" s="399"/>
      <c r="B14" s="399"/>
      <c r="C14" s="399"/>
      <c r="D14" s="399"/>
      <c r="E14" s="399"/>
      <c r="F14" s="399"/>
      <c r="G14" s="399"/>
      <c r="H14" s="399"/>
      <c r="I14" s="399"/>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Q14" s="399"/>
      <c r="AR14" s="399"/>
      <c r="AS14" s="399"/>
      <c r="AT14" s="399"/>
      <c r="AU14" s="399"/>
      <c r="AV14" s="399"/>
      <c r="AW14" s="399"/>
      <c r="AX14" s="399"/>
      <c r="AY14" s="399"/>
      <c r="AZ14" s="399"/>
      <c r="BA14" s="399"/>
      <c r="BB14" s="399"/>
      <c r="BC14" s="399"/>
      <c r="BD14" s="399"/>
      <c r="BE14" s="399"/>
      <c r="BF14" s="399"/>
      <c r="BG14" s="399"/>
      <c r="BH14" s="399"/>
      <c r="BI14" s="399"/>
      <c r="BJ14" s="399"/>
      <c r="BK14" s="399"/>
      <c r="BL14" s="399"/>
      <c r="BM14" s="399"/>
      <c r="BN14" s="399"/>
      <c r="BO14" s="399"/>
      <c r="BP14" s="399"/>
      <c r="BQ14" s="399"/>
      <c r="BR14" s="399"/>
      <c r="BS14" s="399"/>
      <c r="BT14" s="399"/>
      <c r="BU14" s="399"/>
      <c r="BV14" s="399"/>
      <c r="BW14" s="399"/>
      <c r="BX14" s="399"/>
      <c r="BY14" s="399"/>
      <c r="BZ14" s="399"/>
      <c r="CA14" s="399"/>
      <c r="CB14" s="399"/>
      <c r="CC14" s="399"/>
      <c r="CD14" s="399"/>
      <c r="CE14" s="399"/>
      <c r="CF14" s="399"/>
      <c r="CG14" s="399"/>
      <c r="CH14" s="399"/>
      <c r="CI14" s="399"/>
      <c r="CJ14" s="399"/>
      <c r="CK14" s="399"/>
      <c r="CL14" s="399"/>
      <c r="CM14" s="399"/>
      <c r="CN14" s="399"/>
      <c r="CO14" s="399"/>
      <c r="CP14" s="399"/>
      <c r="CQ14" s="399"/>
      <c r="CR14" s="399"/>
      <c r="CS14" s="399"/>
      <c r="CT14" s="399"/>
      <c r="CU14" s="399"/>
      <c r="CV14" s="399"/>
      <c r="CW14" s="399"/>
      <c r="CX14" s="399"/>
      <c r="CY14" s="399"/>
      <c r="CZ14" s="399"/>
      <c r="DA14" s="399"/>
      <c r="DB14" s="399"/>
      <c r="DC14" s="399"/>
      <c r="DD14" s="399"/>
      <c r="DE14" s="399"/>
    </row>
    <row r="15" spans="1:109" s="257" customFormat="1" ht="13.5" x14ac:dyDescent="0.15">
      <c r="A15" s="366"/>
      <c r="B15" s="399"/>
      <c r="C15" s="399"/>
      <c r="D15" s="399"/>
      <c r="E15" s="399"/>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399"/>
      <c r="AX15" s="399"/>
      <c r="AY15" s="399"/>
      <c r="AZ15" s="399"/>
      <c r="BA15" s="399"/>
      <c r="BB15" s="399"/>
      <c r="BC15" s="399"/>
      <c r="BD15" s="399"/>
      <c r="BE15" s="399"/>
      <c r="BF15" s="399"/>
      <c r="BG15" s="399"/>
      <c r="BH15" s="399"/>
      <c r="BI15" s="399"/>
      <c r="BJ15" s="399"/>
      <c r="BK15" s="399"/>
      <c r="BL15" s="399"/>
      <c r="BM15" s="399"/>
      <c r="BN15" s="399"/>
      <c r="BO15" s="399"/>
      <c r="BP15" s="399"/>
      <c r="BQ15" s="399"/>
      <c r="BR15" s="399"/>
      <c r="BS15" s="399"/>
      <c r="BT15" s="399"/>
      <c r="BU15" s="399"/>
      <c r="BV15" s="399"/>
      <c r="BW15" s="399"/>
      <c r="BX15" s="399"/>
      <c r="BY15" s="399"/>
      <c r="BZ15" s="399"/>
      <c r="CA15" s="399"/>
      <c r="CB15" s="399"/>
      <c r="CC15" s="399"/>
      <c r="CD15" s="399"/>
      <c r="CE15" s="399"/>
      <c r="CF15" s="399"/>
      <c r="CG15" s="399"/>
      <c r="CH15" s="399"/>
      <c r="CI15" s="399"/>
      <c r="CJ15" s="399"/>
      <c r="CK15" s="399"/>
      <c r="CL15" s="399"/>
      <c r="CM15" s="399"/>
      <c r="CN15" s="399"/>
      <c r="CO15" s="399"/>
      <c r="CP15" s="399"/>
      <c r="CQ15" s="399"/>
      <c r="CR15" s="399"/>
      <c r="CS15" s="399"/>
      <c r="CT15" s="399"/>
      <c r="CU15" s="399"/>
      <c r="CV15" s="399"/>
      <c r="CW15" s="399"/>
      <c r="CX15" s="399"/>
      <c r="CY15" s="399"/>
      <c r="CZ15" s="399"/>
      <c r="DA15" s="399"/>
      <c r="DB15" s="399"/>
      <c r="DC15" s="399"/>
      <c r="DD15" s="399"/>
      <c r="DE15" s="399"/>
    </row>
    <row r="16" spans="1:109" s="257" customFormat="1" ht="13.5" x14ac:dyDescent="0.15">
      <c r="A16" s="366"/>
      <c r="B16" s="399"/>
      <c r="C16" s="399"/>
      <c r="D16" s="399"/>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c r="AZ16" s="399"/>
      <c r="BA16" s="399"/>
      <c r="BB16" s="399"/>
      <c r="BC16" s="399"/>
      <c r="BD16" s="399"/>
      <c r="BE16" s="399"/>
      <c r="BF16" s="399"/>
      <c r="BG16" s="399"/>
      <c r="BH16" s="399"/>
      <c r="BI16" s="399"/>
      <c r="BJ16" s="399"/>
      <c r="BK16" s="399"/>
      <c r="BL16" s="399"/>
      <c r="BM16" s="399"/>
      <c r="BN16" s="399"/>
      <c r="BO16" s="399"/>
      <c r="BP16" s="399"/>
      <c r="BQ16" s="399"/>
      <c r="BR16" s="399"/>
      <c r="BS16" s="399"/>
      <c r="BT16" s="399"/>
      <c r="BU16" s="399"/>
      <c r="BV16" s="399"/>
      <c r="BW16" s="399"/>
      <c r="BX16" s="399"/>
      <c r="BY16" s="399"/>
      <c r="BZ16" s="399"/>
      <c r="CA16" s="399"/>
      <c r="CB16" s="399"/>
      <c r="CC16" s="399"/>
      <c r="CD16" s="399"/>
      <c r="CE16" s="399"/>
      <c r="CF16" s="399"/>
      <c r="CG16" s="399"/>
      <c r="CH16" s="399"/>
      <c r="CI16" s="399"/>
      <c r="CJ16" s="399"/>
      <c r="CK16" s="399"/>
      <c r="CL16" s="399"/>
      <c r="CM16" s="399"/>
      <c r="CN16" s="399"/>
      <c r="CO16" s="399"/>
      <c r="CP16" s="399"/>
      <c r="CQ16" s="399"/>
      <c r="CR16" s="399"/>
      <c r="CS16" s="399"/>
      <c r="CT16" s="399"/>
      <c r="CU16" s="399"/>
      <c r="CV16" s="399"/>
      <c r="CW16" s="399"/>
      <c r="CX16" s="399"/>
      <c r="CY16" s="399"/>
      <c r="CZ16" s="399"/>
      <c r="DA16" s="399"/>
      <c r="DB16" s="399"/>
      <c r="DC16" s="399"/>
      <c r="DD16" s="399"/>
      <c r="DE16" s="399"/>
    </row>
    <row r="17" spans="1:109" s="257" customFormat="1" ht="13.5" x14ac:dyDescent="0.15">
      <c r="A17" s="366"/>
      <c r="B17" s="399"/>
      <c r="C17" s="399"/>
      <c r="D17" s="399"/>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c r="AO17" s="399"/>
      <c r="AP17" s="399"/>
      <c r="AQ17" s="399"/>
      <c r="AR17" s="399"/>
      <c r="AS17" s="399"/>
      <c r="AT17" s="399"/>
      <c r="AU17" s="399"/>
      <c r="AV17" s="399"/>
      <c r="AW17" s="399"/>
      <c r="AX17" s="399"/>
      <c r="AY17" s="399"/>
      <c r="AZ17" s="399"/>
      <c r="BA17" s="399"/>
      <c r="BB17" s="399"/>
      <c r="BC17" s="399"/>
      <c r="BD17" s="399"/>
      <c r="BE17" s="399"/>
      <c r="BF17" s="399"/>
      <c r="BG17" s="399"/>
      <c r="BH17" s="399"/>
      <c r="BI17" s="399"/>
      <c r="BJ17" s="399"/>
      <c r="BK17" s="399"/>
      <c r="BL17" s="399"/>
      <c r="BM17" s="399"/>
      <c r="BN17" s="399"/>
      <c r="BO17" s="399"/>
      <c r="BP17" s="399"/>
      <c r="BQ17" s="399"/>
      <c r="BR17" s="399"/>
      <c r="BS17" s="399"/>
      <c r="BT17" s="399"/>
      <c r="BU17" s="399"/>
      <c r="BV17" s="399"/>
      <c r="BW17" s="399"/>
      <c r="BX17" s="399"/>
      <c r="BY17" s="399"/>
      <c r="BZ17" s="399"/>
      <c r="CA17" s="399"/>
      <c r="CB17" s="399"/>
      <c r="CC17" s="399"/>
      <c r="CD17" s="399"/>
      <c r="CE17" s="399"/>
      <c r="CF17" s="399"/>
      <c r="CG17" s="399"/>
      <c r="CH17" s="399"/>
      <c r="CI17" s="399"/>
      <c r="CJ17" s="399"/>
      <c r="CK17" s="399"/>
      <c r="CL17" s="399"/>
      <c r="CM17" s="399"/>
      <c r="CN17" s="399"/>
      <c r="CO17" s="399"/>
      <c r="CP17" s="399"/>
      <c r="CQ17" s="399"/>
      <c r="CR17" s="399"/>
      <c r="CS17" s="399"/>
      <c r="CT17" s="399"/>
      <c r="CU17" s="399"/>
      <c r="CV17" s="399"/>
      <c r="CW17" s="399"/>
      <c r="CX17" s="399"/>
      <c r="CY17" s="399"/>
      <c r="CZ17" s="399"/>
      <c r="DA17" s="399"/>
      <c r="DB17" s="399"/>
      <c r="DC17" s="399"/>
      <c r="DD17" s="399"/>
      <c r="DE17" s="399"/>
    </row>
    <row r="18" spans="1:109" s="257" customFormat="1" ht="13.5" x14ac:dyDescent="0.15">
      <c r="A18" s="366"/>
      <c r="B18" s="399"/>
      <c r="C18" s="399"/>
      <c r="D18" s="399"/>
      <c r="E18" s="399"/>
      <c r="F18" s="399"/>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O18" s="399"/>
      <c r="AP18" s="399"/>
      <c r="AQ18" s="399"/>
      <c r="AR18" s="399"/>
      <c r="AS18" s="399"/>
      <c r="AT18" s="399"/>
      <c r="AU18" s="399"/>
      <c r="AV18" s="399"/>
      <c r="AW18" s="399"/>
      <c r="AX18" s="399"/>
      <c r="AY18" s="399"/>
      <c r="AZ18" s="399"/>
      <c r="BA18" s="399"/>
      <c r="BB18" s="399"/>
      <c r="BC18" s="399"/>
      <c r="BD18" s="399"/>
      <c r="BE18" s="399"/>
      <c r="BF18" s="399"/>
      <c r="BG18" s="399"/>
      <c r="BH18" s="399"/>
      <c r="BI18" s="399"/>
      <c r="BJ18" s="399"/>
      <c r="BK18" s="399"/>
      <c r="BL18" s="399"/>
      <c r="BM18" s="399"/>
      <c r="BN18" s="399"/>
      <c r="BO18" s="399"/>
      <c r="BP18" s="399"/>
      <c r="BQ18" s="399"/>
      <c r="BR18" s="399"/>
      <c r="BS18" s="399"/>
      <c r="BT18" s="399"/>
      <c r="BU18" s="399"/>
      <c r="BV18" s="399"/>
      <c r="BW18" s="399"/>
      <c r="BX18" s="399"/>
      <c r="BY18" s="399"/>
      <c r="BZ18" s="399"/>
      <c r="CA18" s="399"/>
      <c r="CB18" s="399"/>
      <c r="CC18" s="399"/>
      <c r="CD18" s="399"/>
      <c r="CE18" s="399"/>
      <c r="CF18" s="399"/>
      <c r="CG18" s="399"/>
      <c r="CH18" s="399"/>
      <c r="CI18" s="399"/>
      <c r="CJ18" s="399"/>
      <c r="CK18" s="399"/>
      <c r="CL18" s="399"/>
      <c r="CM18" s="399"/>
      <c r="CN18" s="399"/>
      <c r="CO18" s="399"/>
      <c r="CP18" s="399"/>
      <c r="CQ18" s="399"/>
      <c r="CR18" s="399"/>
      <c r="CS18" s="399"/>
      <c r="CT18" s="399"/>
      <c r="CU18" s="399"/>
      <c r="CV18" s="399"/>
      <c r="CW18" s="399"/>
      <c r="CX18" s="399"/>
      <c r="CY18" s="399"/>
      <c r="CZ18" s="399"/>
      <c r="DA18" s="399"/>
      <c r="DB18" s="399"/>
      <c r="DC18" s="399"/>
      <c r="DD18" s="399"/>
      <c r="DE18" s="399"/>
    </row>
    <row r="19" spans="1:109" ht="13.5" x14ac:dyDescent="0.15">
      <c r="DD19" s="366"/>
      <c r="DE19" s="366"/>
    </row>
    <row r="20" spans="1:109" ht="13.5" x14ac:dyDescent="0.15">
      <c r="DD20" s="366"/>
      <c r="DE20" s="366"/>
    </row>
    <row r="21" spans="1:109" ht="17.25" customHeight="1" x14ac:dyDescent="0.15">
      <c r="B21" s="398"/>
      <c r="C21" s="395"/>
      <c r="D21" s="395"/>
      <c r="E21" s="395"/>
      <c r="F21" s="395"/>
      <c r="G21" s="395"/>
      <c r="H21" s="395"/>
      <c r="I21" s="395"/>
      <c r="J21" s="395"/>
      <c r="K21" s="395"/>
      <c r="L21" s="395"/>
      <c r="M21" s="395"/>
      <c r="N21" s="397"/>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7"/>
      <c r="AU21" s="395"/>
      <c r="AV21" s="395"/>
      <c r="AW21" s="395"/>
      <c r="AX21" s="395"/>
      <c r="AY21" s="395"/>
      <c r="AZ21" s="395"/>
      <c r="BA21" s="395"/>
      <c r="BB21" s="395"/>
      <c r="BC21" s="395"/>
      <c r="BD21" s="395"/>
      <c r="BE21" s="395"/>
      <c r="BF21" s="397"/>
      <c r="BG21" s="395"/>
      <c r="BH21" s="395"/>
      <c r="BI21" s="395"/>
      <c r="BJ21" s="395"/>
      <c r="BK21" s="395"/>
      <c r="BL21" s="395"/>
      <c r="BM21" s="395"/>
      <c r="BN21" s="395"/>
      <c r="BO21" s="395"/>
      <c r="BP21" s="395"/>
      <c r="BQ21" s="395"/>
      <c r="BR21" s="397"/>
      <c r="BS21" s="395"/>
      <c r="BT21" s="395"/>
      <c r="BU21" s="395"/>
      <c r="BV21" s="395"/>
      <c r="BW21" s="395"/>
      <c r="BX21" s="395"/>
      <c r="BY21" s="395"/>
      <c r="BZ21" s="395"/>
      <c r="CA21" s="395"/>
      <c r="CB21" s="395"/>
      <c r="CC21" s="395"/>
      <c r="CD21" s="397"/>
      <c r="CE21" s="395"/>
      <c r="CF21" s="395"/>
      <c r="CG21" s="395"/>
      <c r="CH21" s="395"/>
      <c r="CI21" s="395"/>
      <c r="CJ21" s="395"/>
      <c r="CK21" s="395"/>
      <c r="CL21" s="395"/>
      <c r="CM21" s="395"/>
      <c r="CN21" s="395"/>
      <c r="CO21" s="395"/>
      <c r="CP21" s="397"/>
      <c r="CQ21" s="395"/>
      <c r="CR21" s="395"/>
      <c r="CS21" s="395"/>
      <c r="CT21" s="395"/>
      <c r="CU21" s="395"/>
      <c r="CV21" s="395"/>
      <c r="CW21" s="395"/>
      <c r="CX21" s="395"/>
      <c r="CY21" s="395"/>
      <c r="CZ21" s="395"/>
      <c r="DA21" s="395"/>
      <c r="DB21" s="397"/>
      <c r="DC21" s="395"/>
      <c r="DD21" s="394"/>
      <c r="DE21" s="366"/>
    </row>
    <row r="22" spans="1:109" ht="17.25" customHeight="1" x14ac:dyDescent="0.15">
      <c r="B22" s="367"/>
    </row>
    <row r="23" spans="1:109" ht="13.5" x14ac:dyDescent="0.15">
      <c r="B23" s="367"/>
    </row>
    <row r="24" spans="1:109" ht="13.5" x14ac:dyDescent="0.15">
      <c r="B24" s="367"/>
    </row>
    <row r="25" spans="1:109" ht="13.5" x14ac:dyDescent="0.15">
      <c r="B25" s="367"/>
    </row>
    <row r="26" spans="1:109" ht="13.5" x14ac:dyDescent="0.15">
      <c r="B26" s="367"/>
    </row>
    <row r="27" spans="1:109" ht="13.5" x14ac:dyDescent="0.15">
      <c r="B27" s="367"/>
    </row>
    <row r="28" spans="1:109" ht="13.5" x14ac:dyDescent="0.15">
      <c r="B28" s="367"/>
    </row>
    <row r="29" spans="1:109" ht="13.5" x14ac:dyDescent="0.15">
      <c r="B29" s="367"/>
    </row>
    <row r="30" spans="1:109" ht="13.5" x14ac:dyDescent="0.15">
      <c r="B30" s="367"/>
    </row>
    <row r="31" spans="1:109" ht="13.5" x14ac:dyDescent="0.15">
      <c r="B31" s="367"/>
    </row>
    <row r="32" spans="1:109" ht="13.5" x14ac:dyDescent="0.15">
      <c r="B32" s="367"/>
    </row>
    <row r="33" spans="2:109" ht="13.5" x14ac:dyDescent="0.15">
      <c r="B33" s="367"/>
    </row>
    <row r="34" spans="2:109" ht="13.5" x14ac:dyDescent="0.15">
      <c r="B34" s="367"/>
    </row>
    <row r="35" spans="2:109" ht="13.5" x14ac:dyDescent="0.15">
      <c r="B35" s="367"/>
    </row>
    <row r="36" spans="2:109" ht="13.5" x14ac:dyDescent="0.15">
      <c r="B36" s="367"/>
    </row>
    <row r="37" spans="2:109" ht="13.5" x14ac:dyDescent="0.15">
      <c r="B37" s="367"/>
    </row>
    <row r="38" spans="2:109" ht="13.5" x14ac:dyDescent="0.15">
      <c r="B38" s="367"/>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6"/>
    </row>
    <row r="41" spans="2:109" ht="17.25" x14ac:dyDescent="0.15">
      <c r="B41" s="396" t="s">
        <v>587</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7"/>
      <c r="G42" s="382"/>
      <c r="I42" s="381"/>
      <c r="J42" s="381"/>
      <c r="K42" s="381"/>
      <c r="AM42" s="382"/>
      <c r="AN42" s="382" t="s">
        <v>583</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7"/>
      <c r="AN43" s="1267" t="s">
        <v>586</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3.5" x14ac:dyDescent="0.15">
      <c r="B44" s="367"/>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3.5" x14ac:dyDescent="0.15">
      <c r="B45" s="367"/>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3.5" x14ac:dyDescent="0.15">
      <c r="B46" s="367"/>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3.5" x14ac:dyDescent="0.15">
      <c r="B47" s="367"/>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3.5" x14ac:dyDescent="0.15">
      <c r="B48" s="367"/>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7"/>
      <c r="AN49" s="366" t="s">
        <v>581</v>
      </c>
    </row>
    <row r="50" spans="1:109" ht="13.5" x14ac:dyDescent="0.15">
      <c r="B50" s="367"/>
      <c r="G50" s="1261"/>
      <c r="H50" s="1261"/>
      <c r="I50" s="1261"/>
      <c r="J50" s="1261"/>
      <c r="K50" s="375"/>
      <c r="L50" s="375"/>
      <c r="M50" s="374"/>
      <c r="N50" s="374"/>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7" t="s">
        <v>529</v>
      </c>
      <c r="BQ50" s="1257"/>
      <c r="BR50" s="1257"/>
      <c r="BS50" s="1257"/>
      <c r="BT50" s="1257"/>
      <c r="BU50" s="1257"/>
      <c r="BV50" s="1257"/>
      <c r="BW50" s="1257"/>
      <c r="BX50" s="1257" t="s">
        <v>530</v>
      </c>
      <c r="BY50" s="1257"/>
      <c r="BZ50" s="1257"/>
      <c r="CA50" s="1257"/>
      <c r="CB50" s="1257"/>
      <c r="CC50" s="1257"/>
      <c r="CD50" s="1257"/>
      <c r="CE50" s="1257"/>
      <c r="CF50" s="1257" t="s">
        <v>531</v>
      </c>
      <c r="CG50" s="1257"/>
      <c r="CH50" s="1257"/>
      <c r="CI50" s="1257"/>
      <c r="CJ50" s="1257"/>
      <c r="CK50" s="1257"/>
      <c r="CL50" s="1257"/>
      <c r="CM50" s="1257"/>
      <c r="CN50" s="1257" t="s">
        <v>532</v>
      </c>
      <c r="CO50" s="1257"/>
      <c r="CP50" s="1257"/>
      <c r="CQ50" s="1257"/>
      <c r="CR50" s="1257"/>
      <c r="CS50" s="1257"/>
      <c r="CT50" s="1257"/>
      <c r="CU50" s="1257"/>
      <c r="CV50" s="1257" t="s">
        <v>533</v>
      </c>
      <c r="CW50" s="1257"/>
      <c r="CX50" s="1257"/>
      <c r="CY50" s="1257"/>
      <c r="CZ50" s="1257"/>
      <c r="DA50" s="1257"/>
      <c r="DB50" s="1257"/>
      <c r="DC50" s="1257"/>
    </row>
    <row r="51" spans="1:109" ht="13.5" customHeight="1" x14ac:dyDescent="0.15">
      <c r="B51" s="367"/>
      <c r="G51" s="1266"/>
      <c r="H51" s="1266"/>
      <c r="I51" s="1276"/>
      <c r="J51" s="1276"/>
      <c r="K51" s="1262"/>
      <c r="L51" s="1262"/>
      <c r="M51" s="1262"/>
      <c r="N51" s="1262"/>
      <c r="AM51" s="373"/>
      <c r="AN51" s="1258" t="s">
        <v>580</v>
      </c>
      <c r="AO51" s="1258"/>
      <c r="AP51" s="1258"/>
      <c r="AQ51" s="1258"/>
      <c r="AR51" s="1258"/>
      <c r="AS51" s="1258"/>
      <c r="AT51" s="1258"/>
      <c r="AU51" s="1258"/>
      <c r="AV51" s="1258"/>
      <c r="AW51" s="1258"/>
      <c r="AX51" s="1258"/>
      <c r="AY51" s="1258"/>
      <c r="AZ51" s="1258"/>
      <c r="BA51" s="1258"/>
      <c r="BB51" s="1258" t="s">
        <v>578</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5" x14ac:dyDescent="0.15">
      <c r="B52" s="367"/>
      <c r="G52" s="1266"/>
      <c r="H52" s="1266"/>
      <c r="I52" s="1276"/>
      <c r="J52" s="1276"/>
      <c r="K52" s="1262"/>
      <c r="L52" s="1262"/>
      <c r="M52" s="1262"/>
      <c r="N52" s="1262"/>
      <c r="AM52" s="373"/>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x14ac:dyDescent="0.15">
      <c r="A53" s="381"/>
      <c r="B53" s="367"/>
      <c r="G53" s="1266"/>
      <c r="H53" s="1266"/>
      <c r="I53" s="1261"/>
      <c r="J53" s="1261"/>
      <c r="K53" s="1262"/>
      <c r="L53" s="1262"/>
      <c r="M53" s="1262"/>
      <c r="N53" s="1262"/>
      <c r="AM53" s="373"/>
      <c r="AN53" s="1258"/>
      <c r="AO53" s="1258"/>
      <c r="AP53" s="1258"/>
      <c r="AQ53" s="1258"/>
      <c r="AR53" s="1258"/>
      <c r="AS53" s="1258"/>
      <c r="AT53" s="1258"/>
      <c r="AU53" s="1258"/>
      <c r="AV53" s="1258"/>
      <c r="AW53" s="1258"/>
      <c r="AX53" s="1258"/>
      <c r="AY53" s="1258"/>
      <c r="AZ53" s="1258"/>
      <c r="BA53" s="1258"/>
      <c r="BB53" s="1258" t="s">
        <v>585</v>
      </c>
      <c r="BC53" s="1258"/>
      <c r="BD53" s="1258"/>
      <c r="BE53" s="1258"/>
      <c r="BF53" s="1258"/>
      <c r="BG53" s="1258"/>
      <c r="BH53" s="1258"/>
      <c r="BI53" s="1258"/>
      <c r="BJ53" s="1258"/>
      <c r="BK53" s="1258"/>
      <c r="BL53" s="1258"/>
      <c r="BM53" s="1258"/>
      <c r="BN53" s="1258"/>
      <c r="BO53" s="1258"/>
      <c r="BP53" s="1255">
        <v>59</v>
      </c>
      <c r="BQ53" s="1255"/>
      <c r="BR53" s="1255"/>
      <c r="BS53" s="1255"/>
      <c r="BT53" s="1255"/>
      <c r="BU53" s="1255"/>
      <c r="BV53" s="1255"/>
      <c r="BW53" s="1255"/>
      <c r="BX53" s="1255">
        <v>55.1</v>
      </c>
      <c r="BY53" s="1255"/>
      <c r="BZ53" s="1255"/>
      <c r="CA53" s="1255"/>
      <c r="CB53" s="1255"/>
      <c r="CC53" s="1255"/>
      <c r="CD53" s="1255"/>
      <c r="CE53" s="1255"/>
      <c r="CF53" s="1255">
        <v>56.2</v>
      </c>
      <c r="CG53" s="1255"/>
      <c r="CH53" s="1255"/>
      <c r="CI53" s="1255"/>
      <c r="CJ53" s="1255"/>
      <c r="CK53" s="1255"/>
      <c r="CL53" s="1255"/>
      <c r="CM53" s="1255"/>
      <c r="CN53" s="1255">
        <v>57.6</v>
      </c>
      <c r="CO53" s="1255"/>
      <c r="CP53" s="1255"/>
      <c r="CQ53" s="1255"/>
      <c r="CR53" s="1255"/>
      <c r="CS53" s="1255"/>
      <c r="CT53" s="1255"/>
      <c r="CU53" s="1255"/>
      <c r="CV53" s="1255">
        <v>58.9</v>
      </c>
      <c r="CW53" s="1255"/>
      <c r="CX53" s="1255"/>
      <c r="CY53" s="1255"/>
      <c r="CZ53" s="1255"/>
      <c r="DA53" s="1255"/>
      <c r="DB53" s="1255"/>
      <c r="DC53" s="1255"/>
    </row>
    <row r="54" spans="1:109" ht="13.5" x14ac:dyDescent="0.15">
      <c r="A54" s="381"/>
      <c r="B54" s="367"/>
      <c r="G54" s="1266"/>
      <c r="H54" s="1266"/>
      <c r="I54" s="1261"/>
      <c r="J54" s="1261"/>
      <c r="K54" s="1262"/>
      <c r="L54" s="1262"/>
      <c r="M54" s="1262"/>
      <c r="N54" s="1262"/>
      <c r="AM54" s="373"/>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x14ac:dyDescent="0.15">
      <c r="A55" s="381"/>
      <c r="B55" s="367"/>
      <c r="G55" s="1261"/>
      <c r="H55" s="1261"/>
      <c r="I55" s="1261"/>
      <c r="J55" s="1261"/>
      <c r="K55" s="1262"/>
      <c r="L55" s="1262"/>
      <c r="M55" s="1262"/>
      <c r="N55" s="1262"/>
      <c r="AN55" s="1257" t="s">
        <v>579</v>
      </c>
      <c r="AO55" s="1257"/>
      <c r="AP55" s="1257"/>
      <c r="AQ55" s="1257"/>
      <c r="AR55" s="1257"/>
      <c r="AS55" s="1257"/>
      <c r="AT55" s="1257"/>
      <c r="AU55" s="1257"/>
      <c r="AV55" s="1257"/>
      <c r="AW55" s="1257"/>
      <c r="AX55" s="1257"/>
      <c r="AY55" s="1257"/>
      <c r="AZ55" s="1257"/>
      <c r="BA55" s="1257"/>
      <c r="BB55" s="1258" t="s">
        <v>578</v>
      </c>
      <c r="BC55" s="1258"/>
      <c r="BD55" s="1258"/>
      <c r="BE55" s="1258"/>
      <c r="BF55" s="1258"/>
      <c r="BG55" s="1258"/>
      <c r="BH55" s="1258"/>
      <c r="BI55" s="1258"/>
      <c r="BJ55" s="1258"/>
      <c r="BK55" s="1258"/>
      <c r="BL55" s="1258"/>
      <c r="BM55" s="1258"/>
      <c r="BN55" s="1258"/>
      <c r="BO55" s="1258"/>
      <c r="BP55" s="1255">
        <v>10.4</v>
      </c>
      <c r="BQ55" s="1255"/>
      <c r="BR55" s="1255"/>
      <c r="BS55" s="1255"/>
      <c r="BT55" s="1255"/>
      <c r="BU55" s="1255"/>
      <c r="BV55" s="1255"/>
      <c r="BW55" s="1255"/>
      <c r="BX55" s="1255">
        <v>13.4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5" x14ac:dyDescent="0.15">
      <c r="A56" s="381"/>
      <c r="B56" s="367"/>
      <c r="G56" s="1261"/>
      <c r="H56" s="1261"/>
      <c r="I56" s="1261"/>
      <c r="J56" s="1261"/>
      <c r="K56" s="1262"/>
      <c r="L56" s="1262"/>
      <c r="M56" s="1262"/>
      <c r="N56" s="1262"/>
      <c r="AN56" s="1257"/>
      <c r="AO56" s="1257"/>
      <c r="AP56" s="1257"/>
      <c r="AQ56" s="1257"/>
      <c r="AR56" s="1257"/>
      <c r="AS56" s="1257"/>
      <c r="AT56" s="1257"/>
      <c r="AU56" s="1257"/>
      <c r="AV56" s="1257"/>
      <c r="AW56" s="1257"/>
      <c r="AX56" s="1257"/>
      <c r="AY56" s="1257"/>
      <c r="AZ56" s="1257"/>
      <c r="BA56" s="1257"/>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1" customFormat="1" ht="13.5" x14ac:dyDescent="0.15">
      <c r="B57" s="387"/>
      <c r="G57" s="1261"/>
      <c r="H57" s="1261"/>
      <c r="I57" s="1259"/>
      <c r="J57" s="1259"/>
      <c r="K57" s="1262"/>
      <c r="L57" s="1262"/>
      <c r="M57" s="1262"/>
      <c r="N57" s="1262"/>
      <c r="AM57" s="366"/>
      <c r="AN57" s="1257"/>
      <c r="AO57" s="1257"/>
      <c r="AP57" s="1257"/>
      <c r="AQ57" s="1257"/>
      <c r="AR57" s="1257"/>
      <c r="AS57" s="1257"/>
      <c r="AT57" s="1257"/>
      <c r="AU57" s="1257"/>
      <c r="AV57" s="1257"/>
      <c r="AW57" s="1257"/>
      <c r="AX57" s="1257"/>
      <c r="AY57" s="1257"/>
      <c r="AZ57" s="1257"/>
      <c r="BA57" s="1257"/>
      <c r="BB57" s="1258" t="s">
        <v>585</v>
      </c>
      <c r="BC57" s="1258"/>
      <c r="BD57" s="1258"/>
      <c r="BE57" s="1258"/>
      <c r="BF57" s="1258"/>
      <c r="BG57" s="1258"/>
      <c r="BH57" s="1258"/>
      <c r="BI57" s="1258"/>
      <c r="BJ57" s="1258"/>
      <c r="BK57" s="1258"/>
      <c r="BL57" s="1258"/>
      <c r="BM57" s="1258"/>
      <c r="BN57" s="1258"/>
      <c r="BO57" s="1258"/>
      <c r="BP57" s="1255">
        <v>61.3</v>
      </c>
      <c r="BQ57" s="1255"/>
      <c r="BR57" s="1255"/>
      <c r="BS57" s="1255"/>
      <c r="BT57" s="1255"/>
      <c r="BU57" s="1255"/>
      <c r="BV57" s="1255"/>
      <c r="BW57" s="1255"/>
      <c r="BX57" s="1255">
        <v>65.099999999999994</v>
      </c>
      <c r="BY57" s="1255"/>
      <c r="BZ57" s="1255"/>
      <c r="CA57" s="1255"/>
      <c r="CB57" s="1255"/>
      <c r="CC57" s="1255"/>
      <c r="CD57" s="1255"/>
      <c r="CE57" s="1255"/>
      <c r="CF57" s="1255">
        <v>64.3</v>
      </c>
      <c r="CG57" s="1255"/>
      <c r="CH57" s="1255"/>
      <c r="CI57" s="1255"/>
      <c r="CJ57" s="1255"/>
      <c r="CK57" s="1255"/>
      <c r="CL57" s="1255"/>
      <c r="CM57" s="1255"/>
      <c r="CN57" s="1255">
        <v>65.7</v>
      </c>
      <c r="CO57" s="1255"/>
      <c r="CP57" s="1255"/>
      <c r="CQ57" s="1255"/>
      <c r="CR57" s="1255"/>
      <c r="CS57" s="1255"/>
      <c r="CT57" s="1255"/>
      <c r="CU57" s="1255"/>
      <c r="CV57" s="1255">
        <v>66.3</v>
      </c>
      <c r="CW57" s="1255"/>
      <c r="CX57" s="1255"/>
      <c r="CY57" s="1255"/>
      <c r="CZ57" s="1255"/>
      <c r="DA57" s="1255"/>
      <c r="DB57" s="1255"/>
      <c r="DC57" s="1255"/>
      <c r="DD57" s="392"/>
      <c r="DE57" s="387"/>
    </row>
    <row r="58" spans="1:109" s="381" customFormat="1" ht="13.5" x14ac:dyDescent="0.15">
      <c r="A58" s="366"/>
      <c r="B58" s="387"/>
      <c r="G58" s="1261"/>
      <c r="H58" s="1261"/>
      <c r="I58" s="1259"/>
      <c r="J58" s="1259"/>
      <c r="K58" s="1262"/>
      <c r="L58" s="1262"/>
      <c r="M58" s="1262"/>
      <c r="N58" s="1262"/>
      <c r="AM58" s="366"/>
      <c r="AN58" s="1257"/>
      <c r="AO58" s="1257"/>
      <c r="AP58" s="1257"/>
      <c r="AQ58" s="1257"/>
      <c r="AR58" s="1257"/>
      <c r="AS58" s="1257"/>
      <c r="AT58" s="1257"/>
      <c r="AU58" s="1257"/>
      <c r="AV58" s="1257"/>
      <c r="AW58" s="1257"/>
      <c r="AX58" s="1257"/>
      <c r="AY58" s="1257"/>
      <c r="AZ58" s="1257"/>
      <c r="BA58" s="1257"/>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2"/>
      <c r="DE58" s="387"/>
    </row>
    <row r="59" spans="1:109" s="381" customFormat="1" ht="13.5" x14ac:dyDescent="0.15">
      <c r="A59" s="366"/>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6"/>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6"/>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6"/>
    </row>
    <row r="63" spans="1:109" ht="17.25" x14ac:dyDescent="0.15">
      <c r="B63" s="385" t="s">
        <v>584</v>
      </c>
    </row>
    <row r="64" spans="1:109" ht="13.5" x14ac:dyDescent="0.15">
      <c r="B64" s="367"/>
      <c r="G64" s="382"/>
      <c r="I64" s="384"/>
      <c r="J64" s="384"/>
      <c r="K64" s="384"/>
      <c r="L64" s="384"/>
      <c r="M64" s="384"/>
      <c r="N64" s="383"/>
      <c r="AM64" s="382"/>
      <c r="AN64" s="382" t="s">
        <v>583</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7"/>
      <c r="AN65" s="1267" t="s">
        <v>582</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5" x14ac:dyDescent="0.15">
      <c r="B66" s="367"/>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5" x14ac:dyDescent="0.15">
      <c r="B67" s="367"/>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5" x14ac:dyDescent="0.15">
      <c r="B68" s="367"/>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5" x14ac:dyDescent="0.15">
      <c r="B69" s="367"/>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5" x14ac:dyDescent="0.15">
      <c r="B70" s="367"/>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7"/>
      <c r="G71" s="376"/>
      <c r="I71" s="379"/>
      <c r="J71" s="378"/>
      <c r="K71" s="378"/>
      <c r="L71" s="377"/>
      <c r="M71" s="378"/>
      <c r="N71" s="377"/>
      <c r="AM71" s="376"/>
      <c r="AN71" s="366" t="s">
        <v>581</v>
      </c>
    </row>
    <row r="72" spans="2:107" ht="13.5" x14ac:dyDescent="0.15">
      <c r="B72" s="367"/>
      <c r="G72" s="1261"/>
      <c r="H72" s="1261"/>
      <c r="I72" s="1261"/>
      <c r="J72" s="1261"/>
      <c r="K72" s="375"/>
      <c r="L72" s="375"/>
      <c r="M72" s="374"/>
      <c r="N72" s="374"/>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7" t="s">
        <v>529</v>
      </c>
      <c r="BQ72" s="1257"/>
      <c r="BR72" s="1257"/>
      <c r="BS72" s="1257"/>
      <c r="BT72" s="1257"/>
      <c r="BU72" s="1257"/>
      <c r="BV72" s="1257"/>
      <c r="BW72" s="1257"/>
      <c r="BX72" s="1257" t="s">
        <v>530</v>
      </c>
      <c r="BY72" s="1257"/>
      <c r="BZ72" s="1257"/>
      <c r="CA72" s="1257"/>
      <c r="CB72" s="1257"/>
      <c r="CC72" s="1257"/>
      <c r="CD72" s="1257"/>
      <c r="CE72" s="1257"/>
      <c r="CF72" s="1257" t="s">
        <v>531</v>
      </c>
      <c r="CG72" s="1257"/>
      <c r="CH72" s="1257"/>
      <c r="CI72" s="1257"/>
      <c r="CJ72" s="1257"/>
      <c r="CK72" s="1257"/>
      <c r="CL72" s="1257"/>
      <c r="CM72" s="1257"/>
      <c r="CN72" s="1257" t="s">
        <v>532</v>
      </c>
      <c r="CO72" s="1257"/>
      <c r="CP72" s="1257"/>
      <c r="CQ72" s="1257"/>
      <c r="CR72" s="1257"/>
      <c r="CS72" s="1257"/>
      <c r="CT72" s="1257"/>
      <c r="CU72" s="1257"/>
      <c r="CV72" s="1257" t="s">
        <v>533</v>
      </c>
      <c r="CW72" s="1257"/>
      <c r="CX72" s="1257"/>
      <c r="CY72" s="1257"/>
      <c r="CZ72" s="1257"/>
      <c r="DA72" s="1257"/>
      <c r="DB72" s="1257"/>
      <c r="DC72" s="1257"/>
    </row>
    <row r="73" spans="2:107" ht="13.5" x14ac:dyDescent="0.15">
      <c r="B73" s="367"/>
      <c r="G73" s="1266"/>
      <c r="H73" s="1266"/>
      <c r="I73" s="1266"/>
      <c r="J73" s="1266"/>
      <c r="K73" s="1256"/>
      <c r="L73" s="1256"/>
      <c r="M73" s="1256"/>
      <c r="N73" s="1256"/>
      <c r="AM73" s="373"/>
      <c r="AN73" s="1258" t="s">
        <v>580</v>
      </c>
      <c r="AO73" s="1258"/>
      <c r="AP73" s="1258"/>
      <c r="AQ73" s="1258"/>
      <c r="AR73" s="1258"/>
      <c r="AS73" s="1258"/>
      <c r="AT73" s="1258"/>
      <c r="AU73" s="1258"/>
      <c r="AV73" s="1258"/>
      <c r="AW73" s="1258"/>
      <c r="AX73" s="1258"/>
      <c r="AY73" s="1258"/>
      <c r="AZ73" s="1258"/>
      <c r="BA73" s="1258"/>
      <c r="BB73" s="1258" t="s">
        <v>578</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5" x14ac:dyDescent="0.15">
      <c r="B74" s="367"/>
      <c r="G74" s="1266"/>
      <c r="H74" s="1266"/>
      <c r="I74" s="1266"/>
      <c r="J74" s="1266"/>
      <c r="K74" s="1256"/>
      <c r="L74" s="1256"/>
      <c r="M74" s="1256"/>
      <c r="N74" s="1256"/>
      <c r="AM74" s="373"/>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x14ac:dyDescent="0.15">
      <c r="B75" s="367"/>
      <c r="G75" s="1266"/>
      <c r="H75" s="1266"/>
      <c r="I75" s="1261"/>
      <c r="J75" s="1261"/>
      <c r="K75" s="1262"/>
      <c r="L75" s="1262"/>
      <c r="M75" s="1262"/>
      <c r="N75" s="1262"/>
      <c r="AM75" s="373"/>
      <c r="AN75" s="1258"/>
      <c r="AO75" s="1258"/>
      <c r="AP75" s="1258"/>
      <c r="AQ75" s="1258"/>
      <c r="AR75" s="1258"/>
      <c r="AS75" s="1258"/>
      <c r="AT75" s="1258"/>
      <c r="AU75" s="1258"/>
      <c r="AV75" s="1258"/>
      <c r="AW75" s="1258"/>
      <c r="AX75" s="1258"/>
      <c r="AY75" s="1258"/>
      <c r="AZ75" s="1258"/>
      <c r="BA75" s="1258"/>
      <c r="BB75" s="1258" t="s">
        <v>577</v>
      </c>
      <c r="BC75" s="1258"/>
      <c r="BD75" s="1258"/>
      <c r="BE75" s="1258"/>
      <c r="BF75" s="1258"/>
      <c r="BG75" s="1258"/>
      <c r="BH75" s="1258"/>
      <c r="BI75" s="1258"/>
      <c r="BJ75" s="1258"/>
      <c r="BK75" s="1258"/>
      <c r="BL75" s="1258"/>
      <c r="BM75" s="1258"/>
      <c r="BN75" s="1258"/>
      <c r="BO75" s="1258"/>
      <c r="BP75" s="1255">
        <v>6.9</v>
      </c>
      <c r="BQ75" s="1255"/>
      <c r="BR75" s="1255"/>
      <c r="BS75" s="1255"/>
      <c r="BT75" s="1255"/>
      <c r="BU75" s="1255"/>
      <c r="BV75" s="1255"/>
      <c r="BW75" s="1255"/>
      <c r="BX75" s="1255">
        <v>6.4</v>
      </c>
      <c r="BY75" s="1255"/>
      <c r="BZ75" s="1255"/>
      <c r="CA75" s="1255"/>
      <c r="CB75" s="1255"/>
      <c r="CC75" s="1255"/>
      <c r="CD75" s="1255"/>
      <c r="CE75" s="1255"/>
      <c r="CF75" s="1255">
        <v>6.1</v>
      </c>
      <c r="CG75" s="1255"/>
      <c r="CH75" s="1255"/>
      <c r="CI75" s="1255"/>
      <c r="CJ75" s="1255"/>
      <c r="CK75" s="1255"/>
      <c r="CL75" s="1255"/>
      <c r="CM75" s="1255"/>
      <c r="CN75" s="1255">
        <v>6.4</v>
      </c>
      <c r="CO75" s="1255"/>
      <c r="CP75" s="1255"/>
      <c r="CQ75" s="1255"/>
      <c r="CR75" s="1255"/>
      <c r="CS75" s="1255"/>
      <c r="CT75" s="1255"/>
      <c r="CU75" s="1255"/>
      <c r="CV75" s="1255">
        <v>6.8</v>
      </c>
      <c r="CW75" s="1255"/>
      <c r="CX75" s="1255"/>
      <c r="CY75" s="1255"/>
      <c r="CZ75" s="1255"/>
      <c r="DA75" s="1255"/>
      <c r="DB75" s="1255"/>
      <c r="DC75" s="1255"/>
    </row>
    <row r="76" spans="2:107" ht="13.5" x14ac:dyDescent="0.15">
      <c r="B76" s="367"/>
      <c r="G76" s="1266"/>
      <c r="H76" s="1266"/>
      <c r="I76" s="1261"/>
      <c r="J76" s="1261"/>
      <c r="K76" s="1262"/>
      <c r="L76" s="1262"/>
      <c r="M76" s="1262"/>
      <c r="N76" s="1262"/>
      <c r="AM76" s="373"/>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x14ac:dyDescent="0.15">
      <c r="B77" s="367"/>
      <c r="G77" s="1261"/>
      <c r="H77" s="1261"/>
      <c r="I77" s="1261"/>
      <c r="J77" s="1261"/>
      <c r="K77" s="1256"/>
      <c r="L77" s="1256"/>
      <c r="M77" s="1256"/>
      <c r="N77" s="1256"/>
      <c r="AN77" s="1257" t="s">
        <v>579</v>
      </c>
      <c r="AO77" s="1257"/>
      <c r="AP77" s="1257"/>
      <c r="AQ77" s="1257"/>
      <c r="AR77" s="1257"/>
      <c r="AS77" s="1257"/>
      <c r="AT77" s="1257"/>
      <c r="AU77" s="1257"/>
      <c r="AV77" s="1257"/>
      <c r="AW77" s="1257"/>
      <c r="AX77" s="1257"/>
      <c r="AY77" s="1257"/>
      <c r="AZ77" s="1257"/>
      <c r="BA77" s="1257"/>
      <c r="BB77" s="1258" t="s">
        <v>578</v>
      </c>
      <c r="BC77" s="1258"/>
      <c r="BD77" s="1258"/>
      <c r="BE77" s="1258"/>
      <c r="BF77" s="1258"/>
      <c r="BG77" s="1258"/>
      <c r="BH77" s="1258"/>
      <c r="BI77" s="1258"/>
      <c r="BJ77" s="1258"/>
      <c r="BK77" s="1258"/>
      <c r="BL77" s="1258"/>
      <c r="BM77" s="1258"/>
      <c r="BN77" s="1258"/>
      <c r="BO77" s="1258"/>
      <c r="BP77" s="1255">
        <v>10.4</v>
      </c>
      <c r="BQ77" s="1255"/>
      <c r="BR77" s="1255"/>
      <c r="BS77" s="1255"/>
      <c r="BT77" s="1255"/>
      <c r="BU77" s="1255"/>
      <c r="BV77" s="1255"/>
      <c r="BW77" s="1255"/>
      <c r="BX77" s="1255">
        <v>13.4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5" x14ac:dyDescent="0.15">
      <c r="B78" s="367"/>
      <c r="G78" s="1261"/>
      <c r="H78" s="1261"/>
      <c r="I78" s="1261"/>
      <c r="J78" s="1261"/>
      <c r="K78" s="1256"/>
      <c r="L78" s="1256"/>
      <c r="M78" s="1256"/>
      <c r="N78" s="1256"/>
      <c r="AN78" s="1257"/>
      <c r="AO78" s="1257"/>
      <c r="AP78" s="1257"/>
      <c r="AQ78" s="1257"/>
      <c r="AR78" s="1257"/>
      <c r="AS78" s="1257"/>
      <c r="AT78" s="1257"/>
      <c r="AU78" s="1257"/>
      <c r="AV78" s="1257"/>
      <c r="AW78" s="1257"/>
      <c r="AX78" s="1257"/>
      <c r="AY78" s="1257"/>
      <c r="AZ78" s="1257"/>
      <c r="BA78" s="1257"/>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x14ac:dyDescent="0.15">
      <c r="B79" s="367"/>
      <c r="G79" s="1261"/>
      <c r="H79" s="1261"/>
      <c r="I79" s="1259"/>
      <c r="J79" s="1259"/>
      <c r="K79" s="1260"/>
      <c r="L79" s="1260"/>
      <c r="M79" s="1260"/>
      <c r="N79" s="1260"/>
      <c r="AN79" s="1257"/>
      <c r="AO79" s="1257"/>
      <c r="AP79" s="1257"/>
      <c r="AQ79" s="1257"/>
      <c r="AR79" s="1257"/>
      <c r="AS79" s="1257"/>
      <c r="AT79" s="1257"/>
      <c r="AU79" s="1257"/>
      <c r="AV79" s="1257"/>
      <c r="AW79" s="1257"/>
      <c r="AX79" s="1257"/>
      <c r="AY79" s="1257"/>
      <c r="AZ79" s="1257"/>
      <c r="BA79" s="1257"/>
      <c r="BB79" s="1258" t="s">
        <v>577</v>
      </c>
      <c r="BC79" s="1258"/>
      <c r="BD79" s="1258"/>
      <c r="BE79" s="1258"/>
      <c r="BF79" s="1258"/>
      <c r="BG79" s="1258"/>
      <c r="BH79" s="1258"/>
      <c r="BI79" s="1258"/>
      <c r="BJ79" s="1258"/>
      <c r="BK79" s="1258"/>
      <c r="BL79" s="1258"/>
      <c r="BM79" s="1258"/>
      <c r="BN79" s="1258"/>
      <c r="BO79" s="1258"/>
      <c r="BP79" s="1255">
        <v>6.6</v>
      </c>
      <c r="BQ79" s="1255"/>
      <c r="BR79" s="1255"/>
      <c r="BS79" s="1255"/>
      <c r="BT79" s="1255"/>
      <c r="BU79" s="1255"/>
      <c r="BV79" s="1255"/>
      <c r="BW79" s="1255"/>
      <c r="BX79" s="1255">
        <v>8.3000000000000007</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ht="13.5" x14ac:dyDescent="0.15">
      <c r="B80" s="367"/>
      <c r="G80" s="1261"/>
      <c r="H80" s="1261"/>
      <c r="I80" s="1259"/>
      <c r="J80" s="1259"/>
      <c r="K80" s="1260"/>
      <c r="L80" s="1260"/>
      <c r="M80" s="1260"/>
      <c r="N80" s="1260"/>
      <c r="AN80" s="1257"/>
      <c r="AO80" s="1257"/>
      <c r="AP80" s="1257"/>
      <c r="AQ80" s="1257"/>
      <c r="AR80" s="1257"/>
      <c r="AS80" s="1257"/>
      <c r="AT80" s="1257"/>
      <c r="AU80" s="1257"/>
      <c r="AV80" s="1257"/>
      <c r="AW80" s="1257"/>
      <c r="AX80" s="1257"/>
      <c r="AY80" s="1257"/>
      <c r="AZ80" s="1257"/>
      <c r="BA80" s="1257"/>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x14ac:dyDescent="0.15">
      <c r="B81" s="367"/>
    </row>
    <row r="82" spans="2:109" ht="17.25" x14ac:dyDescent="0.15">
      <c r="B82" s="367"/>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6"/>
      <c r="DE84" s="366"/>
    </row>
    <row r="85" spans="2:109" ht="13.5" x14ac:dyDescent="0.15">
      <c r="DD85" s="366"/>
      <c r="DE85" s="366"/>
    </row>
  </sheetData>
  <sheetProtection algorithmName="SHA-512" hashValue="d2pp9SgmLoq7SfAe0nSVXt2rNvW8cAo/32GPjUFc+mYn3UdDxIbRZq5aPl9cfPXuitiLWG9ZHoTYZU5sfqLsMA==" saltValue="4AdlR4bSVTZQVkpWd7F4bA=="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78B19-BBA6-43C2-96F1-C9C1731FAA70}">
  <sheetPr>
    <pageSetUpPr fitToPage="1"/>
  </sheetPr>
  <dimension ref="A1:DR125"/>
  <sheetViews>
    <sheetView showGridLines="0" topLeftCell="A78" zoomScaleNormal="100" zoomScaleSheetLayoutView="70"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479</v>
      </c>
    </row>
  </sheetData>
  <sheetProtection algorithmName="SHA-512" hashValue="wThO8sZl4PUY5wNkHk4CZdEsIln18sb83iJfHeHEB2DR+R4UDbJhQN9Ac/Xtsj6YKWxg+IXzqq3J0AziMC1GxA==" saltValue="0kgymCv2LCBBX2TWoP1M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886AC-5AAA-4C23-B6EE-D6AD49968C97}">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2:34"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x14ac:dyDescent="0.15">
      <c r="S2" s="257"/>
      <c r="AH2" s="257"/>
    </row>
    <row r="3" spans="2: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x14ac:dyDescent="0.15"/>
    <row r="5" spans="2:34" x14ac:dyDescent="0.15"/>
    <row r="6" spans="2:34" x14ac:dyDescent="0.15"/>
    <row r="7" spans="2:34" x14ac:dyDescent="0.15"/>
    <row r="8" spans="2:34" x14ac:dyDescent="0.15"/>
    <row r="9" spans="2:34" x14ac:dyDescent="0.15">
      <c r="AH9" s="25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c r="AG59" s="257"/>
      <c r="AH59" s="257"/>
    </row>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479</v>
      </c>
    </row>
  </sheetData>
  <sheetProtection algorithmName="SHA-512" hashValue="xh60YcDEohPOKl5700EO1o2jhiWqqVZEIb9KDjNNRRBUphcId2uEKzBr71cSq2Mcmxneo0th9wWKnnFzEox4PA==" saltValue="iCSEcA735kRUeJgdtc4O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138205</v>
      </c>
      <c r="E3" s="154"/>
      <c r="F3" s="155">
        <v>59119</v>
      </c>
      <c r="G3" s="156"/>
      <c r="H3" s="157"/>
    </row>
    <row r="4" spans="1:8" x14ac:dyDescent="0.15">
      <c r="A4" s="158"/>
      <c r="B4" s="159"/>
      <c r="C4" s="160"/>
      <c r="D4" s="161">
        <v>57638</v>
      </c>
      <c r="E4" s="162"/>
      <c r="F4" s="163">
        <v>29900</v>
      </c>
      <c r="G4" s="164"/>
      <c r="H4" s="165"/>
    </row>
    <row r="5" spans="1:8" x14ac:dyDescent="0.15">
      <c r="A5" s="146" t="s">
        <v>523</v>
      </c>
      <c r="B5" s="151"/>
      <c r="C5" s="152"/>
      <c r="D5" s="153">
        <v>118680</v>
      </c>
      <c r="E5" s="154"/>
      <c r="F5" s="155">
        <v>84459</v>
      </c>
      <c r="G5" s="156"/>
      <c r="H5" s="157"/>
    </row>
    <row r="6" spans="1:8" x14ac:dyDescent="0.15">
      <c r="A6" s="158"/>
      <c r="B6" s="159"/>
      <c r="C6" s="160"/>
      <c r="D6" s="161">
        <v>40270</v>
      </c>
      <c r="E6" s="162"/>
      <c r="F6" s="163">
        <v>47314</v>
      </c>
      <c r="G6" s="164"/>
      <c r="H6" s="165"/>
    </row>
    <row r="7" spans="1:8" x14ac:dyDescent="0.15">
      <c r="A7" s="146" t="s">
        <v>524</v>
      </c>
      <c r="B7" s="151"/>
      <c r="C7" s="152"/>
      <c r="D7" s="153">
        <v>98168</v>
      </c>
      <c r="E7" s="154"/>
      <c r="F7" s="155">
        <v>74568</v>
      </c>
      <c r="G7" s="156"/>
      <c r="H7" s="157"/>
    </row>
    <row r="8" spans="1:8" x14ac:dyDescent="0.15">
      <c r="A8" s="158"/>
      <c r="B8" s="159"/>
      <c r="C8" s="160"/>
      <c r="D8" s="161">
        <v>53311</v>
      </c>
      <c r="E8" s="162"/>
      <c r="F8" s="163">
        <v>42558</v>
      </c>
      <c r="G8" s="164"/>
      <c r="H8" s="165"/>
    </row>
    <row r="9" spans="1:8" x14ac:dyDescent="0.15">
      <c r="A9" s="146" t="s">
        <v>525</v>
      </c>
      <c r="B9" s="151"/>
      <c r="C9" s="152"/>
      <c r="D9" s="153">
        <v>107326</v>
      </c>
      <c r="E9" s="154"/>
      <c r="F9" s="155">
        <v>73693</v>
      </c>
      <c r="G9" s="156"/>
      <c r="H9" s="157"/>
    </row>
    <row r="10" spans="1:8" x14ac:dyDescent="0.15">
      <c r="A10" s="158"/>
      <c r="B10" s="159"/>
      <c r="C10" s="160"/>
      <c r="D10" s="161">
        <v>51931</v>
      </c>
      <c r="E10" s="162"/>
      <c r="F10" s="163">
        <v>44203</v>
      </c>
      <c r="G10" s="164"/>
      <c r="H10" s="165"/>
    </row>
    <row r="11" spans="1:8" x14ac:dyDescent="0.15">
      <c r="A11" s="146" t="s">
        <v>526</v>
      </c>
      <c r="B11" s="151"/>
      <c r="C11" s="152"/>
      <c r="D11" s="153">
        <v>100507</v>
      </c>
      <c r="E11" s="154"/>
      <c r="F11" s="155">
        <v>79401</v>
      </c>
      <c r="G11" s="156"/>
      <c r="H11" s="157"/>
    </row>
    <row r="12" spans="1:8" x14ac:dyDescent="0.15">
      <c r="A12" s="158"/>
      <c r="B12" s="159"/>
      <c r="C12" s="166"/>
      <c r="D12" s="161">
        <v>69029</v>
      </c>
      <c r="E12" s="162"/>
      <c r="F12" s="163">
        <v>49347</v>
      </c>
      <c r="G12" s="164"/>
      <c r="H12" s="165"/>
    </row>
    <row r="13" spans="1:8" x14ac:dyDescent="0.15">
      <c r="A13" s="146"/>
      <c r="B13" s="151"/>
      <c r="C13" s="167"/>
      <c r="D13" s="168">
        <v>112577</v>
      </c>
      <c r="E13" s="169"/>
      <c r="F13" s="170">
        <v>74248</v>
      </c>
      <c r="G13" s="171"/>
      <c r="H13" s="157"/>
    </row>
    <row r="14" spans="1:8" x14ac:dyDescent="0.15">
      <c r="A14" s="158"/>
      <c r="B14" s="159"/>
      <c r="C14" s="160"/>
      <c r="D14" s="161">
        <v>54436</v>
      </c>
      <c r="E14" s="162"/>
      <c r="F14" s="163">
        <v>42664</v>
      </c>
      <c r="G14" s="164"/>
      <c r="H14" s="165"/>
    </row>
    <row r="17" spans="1:11" x14ac:dyDescent="0.15">
      <c r="A17" s="142" t="s">
        <v>51</v>
      </c>
    </row>
    <row r="18" spans="1:11" x14ac:dyDescent="0.15">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15">
      <c r="A19" s="172" t="s">
        <v>52</v>
      </c>
      <c r="B19" s="172">
        <f>ROUND(VALUE(SUBSTITUTE(実質収支比率等に係る経年分析!F$48,"▲","-")),2)</f>
        <v>3.86</v>
      </c>
      <c r="C19" s="172">
        <f>ROUND(VALUE(SUBSTITUTE(実質収支比率等に係る経年分析!G$48,"▲","-")),2)</f>
        <v>6.06</v>
      </c>
      <c r="D19" s="172">
        <f>ROUND(VALUE(SUBSTITUTE(実質収支比率等に係る経年分析!H$48,"▲","-")),2)</f>
        <v>9.6999999999999993</v>
      </c>
      <c r="E19" s="172">
        <f>ROUND(VALUE(SUBSTITUTE(実質収支比率等に係る経年分析!I$48,"▲","-")),2)</f>
        <v>6.47</v>
      </c>
      <c r="F19" s="172">
        <f>ROUND(VALUE(SUBSTITUTE(実質収支比率等に係る経年分析!J$48,"▲","-")),2)</f>
        <v>3.46</v>
      </c>
    </row>
    <row r="20" spans="1:11" x14ac:dyDescent="0.15">
      <c r="A20" s="172" t="s">
        <v>53</v>
      </c>
      <c r="B20" s="172">
        <f>ROUND(VALUE(SUBSTITUTE(実質収支比率等に係る経年分析!F$47,"▲","-")),2)</f>
        <v>31.41</v>
      </c>
      <c r="C20" s="172">
        <f>ROUND(VALUE(SUBSTITUTE(実質収支比率等に係る経年分析!G$47,"▲","-")),2)</f>
        <v>29.64</v>
      </c>
      <c r="D20" s="172">
        <f>ROUND(VALUE(SUBSTITUTE(実質収支比率等に係る経年分析!H$47,"▲","-")),2)</f>
        <v>31.73</v>
      </c>
      <c r="E20" s="172">
        <f>ROUND(VALUE(SUBSTITUTE(実質収支比率等に係る経年分析!I$47,"▲","-")),2)</f>
        <v>38.32</v>
      </c>
      <c r="F20" s="172">
        <f>ROUND(VALUE(SUBSTITUTE(実質収支比率等に係る経年分析!J$47,"▲","-")),2)</f>
        <v>38</v>
      </c>
    </row>
    <row r="21" spans="1:11" x14ac:dyDescent="0.15">
      <c r="A21" s="172" t="s">
        <v>54</v>
      </c>
      <c r="B21" s="172">
        <f>IF(ISNUMBER(VALUE(SUBSTITUTE(実質収支比率等に係る経年分析!F$49,"▲","-"))),ROUND(VALUE(SUBSTITUTE(実質収支比率等に係る経年分析!F$49,"▲","-")),2),NA())</f>
        <v>-1.44</v>
      </c>
      <c r="C21" s="172">
        <f>IF(ISNUMBER(VALUE(SUBSTITUTE(実質収支比率等に係る経年分析!G$49,"▲","-"))),ROUND(VALUE(SUBSTITUTE(実質収支比率等に係る経年分析!G$49,"▲","-")),2),NA())</f>
        <v>0.92</v>
      </c>
      <c r="D21" s="172">
        <f>IF(ISNUMBER(VALUE(SUBSTITUTE(実質収支比率等に係る経年分析!H$49,"▲","-"))),ROUND(VALUE(SUBSTITUTE(実質収支比率等に係る経年分析!H$49,"▲","-")),2),NA())</f>
        <v>6.68</v>
      </c>
      <c r="E21" s="172">
        <f>IF(ISNUMBER(VALUE(SUBSTITUTE(実質収支比率等に係る経年分析!I$49,"▲","-"))),ROUND(VALUE(SUBSTITUTE(実質収支比率等に係る経年分析!I$49,"▲","-")),2),NA())</f>
        <v>1.3</v>
      </c>
      <c r="F21" s="172">
        <f>IF(ISNUMBER(VALUE(SUBSTITUTE(実質収支比率等に係る経年分析!J$49,"▲","-"))),ROUND(VALUE(SUBSTITUTE(実質収支比率等に係る経年分析!J$49,"▲","-")),2),NA())</f>
        <v>-3.02</v>
      </c>
    </row>
    <row r="24" spans="1:11" x14ac:dyDescent="0.15">
      <c r="A24" s="142" t="s">
        <v>55</v>
      </c>
    </row>
    <row r="25" spans="1:11" x14ac:dyDescent="0.15">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15">
      <c r="A26" s="173"/>
      <c r="B26" s="173" t="s">
        <v>56</v>
      </c>
      <c r="C26" s="173" t="s">
        <v>57</v>
      </c>
      <c r="D26" s="173" t="s">
        <v>56</v>
      </c>
      <c r="E26" s="173" t="s">
        <v>57</v>
      </c>
      <c r="F26" s="173" t="s">
        <v>56</v>
      </c>
      <c r="G26" s="173" t="s">
        <v>57</v>
      </c>
      <c r="H26" s="173" t="s">
        <v>56</v>
      </c>
      <c r="I26" s="173" t="s">
        <v>57</v>
      </c>
      <c r="J26" s="173" t="s">
        <v>56</v>
      </c>
      <c r="K26" s="173" t="s">
        <v>57</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5.41</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4.9000000000000004</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4.79</v>
      </c>
      <c r="H27" s="173" t="e">
        <f>IF(ROUND(VALUE(SUBSTITUTE(連結実質赤字比率に係る赤字・黒字の構成分析!I$43,"▲", "-")), 2) &lt; 0, ABS(ROUND(VALUE(SUBSTITUTE(連結実質赤字比率に係る赤字・黒字の構成分析!I$43,"▲", "-")), 2)), NA())</f>
        <v>#N/A</v>
      </c>
      <c r="I27" s="173">
        <f>IF(ROUND(VALUE(SUBSTITUTE(連結実質赤字比率に係る赤字・黒字の構成分析!I$43,"▲", "-")), 2) &gt;= 0, ABS(ROUND(VALUE(SUBSTITUTE(連結実質赤字比率に係る赤字・黒字の構成分析!I$43,"▲", "-")), 2)), NA())</f>
        <v>0.59</v>
      </c>
      <c r="J27" s="173" t="e">
        <f>IF(ROUND(VALUE(SUBSTITUTE(連結実質赤字比率に係る赤字・黒字の構成分析!J$43,"▲", "-")), 2) &lt; 0, ABS(ROUND(VALUE(SUBSTITUTE(連結実質赤字比率に係る赤字・黒字の構成分析!J$43,"▲", "-")), 2)), NA())</f>
        <v>#N/A</v>
      </c>
      <c r="K27" s="173">
        <f>IF(ROUND(VALUE(SUBSTITUTE(連結実質赤字比率に係る赤字・黒字の構成分析!J$43,"▲", "-")), 2) &gt;= 0, ABS(ROUND(VALUE(SUBSTITUTE(連結実質赤字比率に係る赤字・黒字の構成分析!J$43,"▲", "-")), 2)), NA())</f>
        <v>0</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str">
        <f>IF(連結実質赤字比率に係る赤字・黒字の構成分析!C$41="",NA(),連結実質赤字比率に係る赤字・黒字の構成分析!C$41)</f>
        <v>徳山ダム上流域公有地化特別会計</v>
      </c>
      <c r="B29" s="173" t="e">
        <f>IF(ROUND(VALUE(SUBSTITUTE(連結実質赤字比率に係る赤字・黒字の構成分析!F$41,"▲", "-")), 2) &lt; 0, ABS(ROUND(VALUE(SUBSTITUTE(連結実質赤字比率に係る赤字・黒字の構成分析!F$41,"▲", "-")), 2)), NA())</f>
        <v>#N/A</v>
      </c>
      <c r="C29" s="173">
        <f>IF(ROUND(VALUE(SUBSTITUTE(連結実質赤字比率に係る赤字・黒字の構成分析!F$41,"▲", "-")), 2) &gt;= 0, ABS(ROUND(VALUE(SUBSTITUTE(連結実質赤字比率に係る赤字・黒字の構成分析!F$41,"▲", "-")), 2)), NA())</f>
        <v>0</v>
      </c>
      <c r="D29" s="173" t="e">
        <f>IF(ROUND(VALUE(SUBSTITUTE(連結実質赤字比率に係る赤字・黒字の構成分析!G$41,"▲", "-")), 2) &lt; 0, ABS(ROUND(VALUE(SUBSTITUTE(連結実質赤字比率に係る赤字・黒字の構成分析!G$41,"▲", "-")), 2)), NA())</f>
        <v>#N/A</v>
      </c>
      <c r="E29" s="173">
        <f>IF(ROUND(VALUE(SUBSTITUTE(連結実質赤字比率に係る赤字・黒字の構成分析!G$41,"▲", "-")), 2) &gt;= 0, ABS(ROUND(VALUE(SUBSTITUTE(連結実質赤字比率に係る赤字・黒字の構成分析!G$41,"▲", "-")), 2)), NA())</f>
        <v>0</v>
      </c>
      <c r="F29" s="173" t="e">
        <f>IF(ROUND(VALUE(SUBSTITUTE(連結実質赤字比率に係る赤字・黒字の構成分析!H$41,"▲", "-")), 2) &lt; 0, ABS(ROUND(VALUE(SUBSTITUTE(連結実質赤字比率に係る赤字・黒字の構成分析!H$41,"▲", "-")), 2)), NA())</f>
        <v>#N/A</v>
      </c>
      <c r="G29" s="173">
        <f>IF(ROUND(VALUE(SUBSTITUTE(連結実質赤字比率に係る赤字・黒字の構成分析!H$41,"▲", "-")), 2) &gt;= 0, ABS(ROUND(VALUE(SUBSTITUTE(連結実質赤字比率に係る赤字・黒字の構成分析!H$41,"▲", "-")), 2)), NA())</f>
        <v>0</v>
      </c>
      <c r="H29" s="173" t="e">
        <f>IF(ROUND(VALUE(SUBSTITUTE(連結実質赤字比率に係る赤字・黒字の構成分析!I$41,"▲", "-")), 2) &lt; 0, ABS(ROUND(VALUE(SUBSTITUTE(連結実質赤字比率に係る赤字・黒字の構成分析!I$41,"▲", "-")), 2)), NA())</f>
        <v>#N/A</v>
      </c>
      <c r="I29" s="173">
        <f>IF(ROUND(VALUE(SUBSTITUTE(連結実質赤字比率に係る赤字・黒字の構成分析!I$41,"▲", "-")), 2) &gt;= 0, ABS(ROUND(VALUE(SUBSTITUTE(連結実質赤字比率に係る赤字・黒字の構成分析!I$41,"▲", "-")), 2)), NA())</f>
        <v>0</v>
      </c>
      <c r="J29" s="173" t="e">
        <f>IF(ROUND(VALUE(SUBSTITUTE(連結実質赤字比率に係る赤字・黒字の構成分析!J$41,"▲", "-")), 2) &lt; 0, ABS(ROUND(VALUE(SUBSTITUTE(連結実質赤字比率に係る赤字・黒字の構成分析!J$41,"▲", "-")), 2)), NA())</f>
        <v>#N/A</v>
      </c>
      <c r="K29" s="173">
        <f>IF(ROUND(VALUE(SUBSTITUTE(連結実質赤字比率に係る赤字・黒字の構成分析!J$41,"▲", "-")), 2) &gt;= 0, ABS(ROUND(VALUE(SUBSTITUTE(連結実質赤字比率に係る赤字・黒字の構成分析!J$41,"▲", "-")), 2)), NA())</f>
        <v>0</v>
      </c>
    </row>
    <row r="30" spans="1:11" x14ac:dyDescent="0.15">
      <c r="A30" s="173" t="str">
        <f>IF(連結実質赤字比率に係る赤字・黒字の構成分析!C$40="",NA(),連結実質赤字比率に係る赤字・黒字の構成分析!C$40)</f>
        <v>杉原地域土地取得等特別会計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v>
      </c>
    </row>
    <row r="31" spans="1:11" x14ac:dyDescent="0.15">
      <c r="A31" s="173" t="str">
        <f>IF(連結実質赤字比率に係る赤字・黒字の構成分析!C$39="",NA(),連結実質赤字比率に係る赤字・黒字の構成分析!C$39)</f>
        <v>国民健康保険直診勘定特別会計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0.05</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0.1</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0.04</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7.0000000000000007E-2</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0.05</v>
      </c>
    </row>
    <row r="32" spans="1:11" x14ac:dyDescent="0.15">
      <c r="A32" s="173" t="str">
        <f>IF(連結実質赤字比率に係る赤字・黒字の構成分析!C$38="",NA(),連結実質赤字比率に係る赤字・黒字の構成分析!C$38)</f>
        <v>後期高齢者医療特別会計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0.04</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0.05</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0.05</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0.06</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7.0000000000000007E-2</v>
      </c>
    </row>
    <row r="33" spans="1:16" x14ac:dyDescent="0.15">
      <c r="A33" s="173" t="str">
        <f>IF(連結実質赤字比率に係る赤字・黒字の構成分析!C$37="",NA(),連結実質赤字比率に係る赤字・黒字の構成分析!C$37)</f>
        <v>国民健康保険特別会計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1.21</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1.69</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2</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2.23</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1.74</v>
      </c>
    </row>
    <row r="34" spans="1:16" x14ac:dyDescent="0.15">
      <c r="A34" s="173" t="str">
        <f>IF(連結実質赤字比率に係る赤字・黒字の構成分析!C$36="",NA(),連結実質赤字比率に係る赤字・黒字の構成分析!C$36)</f>
        <v>下水道事業会計</v>
      </c>
      <c r="B34" s="173" t="e">
        <f>IF(ROUND(VALUE(SUBSTITUTE(連結実質赤字比率に係る赤字・黒字の構成分析!F$36,"▲", "-")), 2) &lt; 0, ABS(ROUND(VALUE(SUBSTITUTE(連結実質赤字比率に係る赤字・黒字の構成分析!F$36,"▲", "-")), 2)), NA())</f>
        <v>#VALUE!</v>
      </c>
      <c r="C34" s="173" t="e">
        <f>IF(ROUND(VALUE(SUBSTITUTE(連結実質赤字比率に係る赤字・黒字の構成分析!F$36,"▲", "-")), 2) &gt;= 0, ABS(ROUND(VALUE(SUBSTITUTE(連結実質赤字比率に係る赤字・黒字の構成分析!F$36,"▲", "-")), 2)), NA())</f>
        <v>#VALUE!</v>
      </c>
      <c r="D34" s="173" t="e">
        <f>IF(ROUND(VALUE(SUBSTITUTE(連結実質赤字比率に係る赤字・黒字の構成分析!G$36,"▲", "-")), 2) &lt; 0, ABS(ROUND(VALUE(SUBSTITUTE(連結実質赤字比率に係る赤字・黒字の構成分析!G$36,"▲", "-")), 2)), NA())</f>
        <v>#VALUE!</v>
      </c>
      <c r="E34" s="173" t="e">
        <f>IF(ROUND(VALUE(SUBSTITUTE(連結実質赤字比率に係る赤字・黒字の構成分析!G$36,"▲", "-")), 2) &gt;= 0, ABS(ROUND(VALUE(SUBSTITUTE(連結実質赤字比率に係る赤字・黒字の構成分析!G$36,"▲", "-")), 2)), NA())</f>
        <v>#VALUE!</v>
      </c>
      <c r="F34" s="173" t="e">
        <f>IF(ROUND(VALUE(SUBSTITUTE(連結実質赤字比率に係る赤字・黒字の構成分析!H$36,"▲", "-")), 2) &lt; 0, ABS(ROUND(VALUE(SUBSTITUTE(連結実質赤字比率に係る赤字・黒字の構成分析!H$36,"▲", "-")), 2)), NA())</f>
        <v>#VALUE!</v>
      </c>
      <c r="G34" s="173" t="e">
        <f>IF(ROUND(VALUE(SUBSTITUTE(連結実質赤字比率に係る赤字・黒字の構成分析!H$36,"▲", "-")), 2) &gt;= 0, ABS(ROUND(VALUE(SUBSTITUTE(連結実質赤字比率に係る赤字・黒字の構成分析!H$36,"▲", "-")), 2)), NA())</f>
        <v>#VALUE!</v>
      </c>
      <c r="H34" s="173" t="e">
        <f>IF(ROUND(VALUE(SUBSTITUTE(連結実質赤字比率に係る赤字・黒字の構成分析!I$36,"▲", "-")), 2) &lt; 0, ABS(ROUND(VALUE(SUBSTITUTE(連結実質赤字比率に係る赤字・黒字の構成分析!I$36,"▲", "-")), 2)), NA())</f>
        <v>#VALUE!</v>
      </c>
      <c r="I34" s="173" t="e">
        <f>IF(ROUND(VALUE(SUBSTITUTE(連結実質赤字比率に係る赤字・黒字の構成分析!I$36,"▲", "-")), 2) &gt;= 0, ABS(ROUND(VALUE(SUBSTITUTE(連結実質赤字比率に係る赤字・黒字の構成分析!I$36,"▲", "-")), 2)), NA())</f>
        <v>#VALUE!</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2.8</v>
      </c>
    </row>
    <row r="35" spans="1:16" x14ac:dyDescent="0.15">
      <c r="A35" s="173" t="str">
        <f>IF(連結実質赤字比率に係る赤字・黒字の構成分析!C$35="",NA(),連結実質赤字比率に係る赤字・黒字の構成分析!C$35)</f>
        <v>一般会計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3.74</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5.89</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9.5299999999999994</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6.31</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3.46</v>
      </c>
    </row>
    <row r="36" spans="1:16" x14ac:dyDescent="0.15">
      <c r="A36" s="173" t="str">
        <f>IF(連結実質赤字比率に係る赤字・黒字の構成分析!C$34="",NA(),連結実質赤字比率に係る赤字・黒字の構成分析!C$34)</f>
        <v>水道事業会計</v>
      </c>
      <c r="B36" s="173" t="e">
        <f>IF(ROUND(VALUE(SUBSTITUTE(連結実質赤字比率に係る赤字・黒字の構成分析!F$34,"▲", "-")), 2) &lt; 0, ABS(ROUND(VALUE(SUBSTITUTE(連結実質赤字比率に係る赤字・黒字の構成分析!F$34,"▲", "-")), 2)), NA())</f>
        <v>#VALUE!</v>
      </c>
      <c r="C36" s="173" t="e">
        <f>IF(ROUND(VALUE(SUBSTITUTE(連結実質赤字比率に係る赤字・黒字の構成分析!F$34,"▲", "-")), 2) &gt;= 0, ABS(ROUND(VALUE(SUBSTITUTE(連結実質赤字比率に係る赤字・黒字の構成分析!F$34,"▲", "-")), 2)), NA())</f>
        <v>#VALUE!</v>
      </c>
      <c r="D36" s="173" t="e">
        <f>IF(ROUND(VALUE(SUBSTITUTE(連結実質赤字比率に係る赤字・黒字の構成分析!G$34,"▲", "-")), 2) &lt; 0, ABS(ROUND(VALUE(SUBSTITUTE(連結実質赤字比率に係る赤字・黒字の構成分析!G$34,"▲", "-")), 2)), NA())</f>
        <v>#VALUE!</v>
      </c>
      <c r="E36" s="173" t="e">
        <f>IF(ROUND(VALUE(SUBSTITUTE(連結実質赤字比率に係る赤字・黒字の構成分析!G$34,"▲", "-")), 2) &gt;= 0, ABS(ROUND(VALUE(SUBSTITUTE(連結実質赤字比率に係る赤字・黒字の構成分析!G$34,"▲", "-")), 2)), NA())</f>
        <v>#VALUE!</v>
      </c>
      <c r="F36" s="173" t="e">
        <f>IF(ROUND(VALUE(SUBSTITUTE(連結実質赤字比率に係る赤字・黒字の構成分析!H$34,"▲", "-")), 2) &lt; 0, ABS(ROUND(VALUE(SUBSTITUTE(連結実質赤字比率に係る赤字・黒字の構成分析!H$34,"▲", "-")), 2)), NA())</f>
        <v>#VALUE!</v>
      </c>
      <c r="G36" s="173" t="e">
        <f>IF(ROUND(VALUE(SUBSTITUTE(連結実質赤字比率に係る赤字・黒字の構成分析!H$34,"▲", "-")), 2) &gt;= 0, ABS(ROUND(VALUE(SUBSTITUTE(連結実質赤字比率に係る赤字・黒字の構成分析!H$34,"▲", "-")), 2)), NA())</f>
        <v>#VALUE!</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7.08</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6.01</v>
      </c>
    </row>
    <row r="39" spans="1:16" x14ac:dyDescent="0.15">
      <c r="A39" s="142" t="s">
        <v>58</v>
      </c>
    </row>
    <row r="40" spans="1:16" x14ac:dyDescent="0.15">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15">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15">
      <c r="A42" s="174" t="s">
        <v>61</v>
      </c>
      <c r="B42" s="174"/>
      <c r="C42" s="174"/>
      <c r="D42" s="174">
        <f>'実質公債費比率（分子）の構造'!K$52</f>
        <v>1917</v>
      </c>
      <c r="E42" s="174"/>
      <c r="F42" s="174"/>
      <c r="G42" s="174">
        <f>'実質公債費比率（分子）の構造'!L$52</f>
        <v>1784</v>
      </c>
      <c r="H42" s="174"/>
      <c r="I42" s="174"/>
      <c r="J42" s="174">
        <f>'実質公債費比率（分子）の構造'!M$52</f>
        <v>1764</v>
      </c>
      <c r="K42" s="174"/>
      <c r="L42" s="174"/>
      <c r="M42" s="174">
        <f>'実質公債費比率（分子）の構造'!N$52</f>
        <v>1618</v>
      </c>
      <c r="N42" s="174"/>
      <c r="O42" s="174"/>
      <c r="P42" s="174">
        <f>'実質公債費比率（分子）の構造'!O$52</f>
        <v>1657</v>
      </c>
    </row>
    <row r="43" spans="1:16" x14ac:dyDescent="0.15">
      <c r="A43" s="174" t="s">
        <v>16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15">
      <c r="A44" s="174" t="s">
        <v>62</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15">
      <c r="A45" s="174" t="s">
        <v>63</v>
      </c>
      <c r="B45" s="174">
        <f>'実質公債費比率（分子）の構造'!K$49</f>
        <v>81</v>
      </c>
      <c r="C45" s="174"/>
      <c r="D45" s="174"/>
      <c r="E45" s="174">
        <f>'実質公債費比率（分子）の構造'!L$49</f>
        <v>80</v>
      </c>
      <c r="F45" s="174"/>
      <c r="G45" s="174"/>
      <c r="H45" s="174">
        <f>'実質公債費比率（分子）の構造'!M$49</f>
        <v>80</v>
      </c>
      <c r="I45" s="174"/>
      <c r="J45" s="174"/>
      <c r="K45" s="174">
        <f>'実質公債費比率（分子）の構造'!N$49</f>
        <v>78</v>
      </c>
      <c r="L45" s="174"/>
      <c r="M45" s="174"/>
      <c r="N45" s="174">
        <f>'実質公債費比率（分子）の構造'!O$49</f>
        <v>50</v>
      </c>
      <c r="O45" s="174"/>
      <c r="P45" s="174"/>
    </row>
    <row r="46" spans="1:16" x14ac:dyDescent="0.15">
      <c r="A46" s="174" t="s">
        <v>64</v>
      </c>
      <c r="B46" s="174">
        <f>'実質公債費比率（分子）の構造'!K$48</f>
        <v>683</v>
      </c>
      <c r="C46" s="174"/>
      <c r="D46" s="174"/>
      <c r="E46" s="174">
        <f>'実質公債費比率（分子）の構造'!L$48</f>
        <v>605</v>
      </c>
      <c r="F46" s="174"/>
      <c r="G46" s="174"/>
      <c r="H46" s="174">
        <f>'実質公債費比率（分子）の構造'!M$48</f>
        <v>562</v>
      </c>
      <c r="I46" s="174"/>
      <c r="J46" s="174"/>
      <c r="K46" s="174">
        <f>'実質公債費比率（分子）の構造'!N$48</f>
        <v>504</v>
      </c>
      <c r="L46" s="174"/>
      <c r="M46" s="174"/>
      <c r="N46" s="174">
        <f>'実質公債費比率（分子）の構造'!O$48</f>
        <v>544</v>
      </c>
      <c r="O46" s="174"/>
      <c r="P46" s="174"/>
    </row>
    <row r="47" spans="1:16" x14ac:dyDescent="0.15">
      <c r="A47" s="174" t="s">
        <v>12</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66</v>
      </c>
      <c r="B49" s="174">
        <f>'実質公債費比率（分子）の構造'!K$45</f>
        <v>1641</v>
      </c>
      <c r="C49" s="174"/>
      <c r="D49" s="174"/>
      <c r="E49" s="174">
        <f>'実質公債費比率（分子）の構造'!L$45</f>
        <v>1551</v>
      </c>
      <c r="F49" s="174"/>
      <c r="G49" s="174"/>
      <c r="H49" s="174">
        <f>'実質公債費比率（分子）の構造'!M$45</f>
        <v>1589</v>
      </c>
      <c r="I49" s="174"/>
      <c r="J49" s="174"/>
      <c r="K49" s="174">
        <f>'実質公債費比率（分子）の構造'!N$45</f>
        <v>1616</v>
      </c>
      <c r="L49" s="174"/>
      <c r="M49" s="174"/>
      <c r="N49" s="174">
        <f>'実質公債費比率（分子）の構造'!O$45</f>
        <v>1594</v>
      </c>
      <c r="O49" s="174"/>
      <c r="P49" s="174"/>
    </row>
    <row r="50" spans="1:16" x14ac:dyDescent="0.15">
      <c r="A50" s="174" t="s">
        <v>67</v>
      </c>
      <c r="B50" s="174" t="e">
        <f>NA()</f>
        <v>#N/A</v>
      </c>
      <c r="C50" s="174">
        <f>IF(ISNUMBER('実質公債費比率（分子）の構造'!K$53),'実質公債費比率（分子）の構造'!K$53,NA())</f>
        <v>488</v>
      </c>
      <c r="D50" s="174" t="e">
        <f>NA()</f>
        <v>#N/A</v>
      </c>
      <c r="E50" s="174" t="e">
        <f>NA()</f>
        <v>#N/A</v>
      </c>
      <c r="F50" s="174">
        <f>IF(ISNUMBER('実質公債費比率（分子）の構造'!L$53),'実質公債費比率（分子）の構造'!L$53,NA())</f>
        <v>452</v>
      </c>
      <c r="G50" s="174" t="e">
        <f>NA()</f>
        <v>#N/A</v>
      </c>
      <c r="H50" s="174" t="e">
        <f>NA()</f>
        <v>#N/A</v>
      </c>
      <c r="I50" s="174">
        <f>IF(ISNUMBER('実質公債費比率（分子）の構造'!M$53),'実質公債費比率（分子）の構造'!M$53,NA())</f>
        <v>467</v>
      </c>
      <c r="J50" s="174" t="e">
        <f>NA()</f>
        <v>#N/A</v>
      </c>
      <c r="K50" s="174" t="e">
        <f>NA()</f>
        <v>#N/A</v>
      </c>
      <c r="L50" s="174">
        <f>IF(ISNUMBER('実質公債費比率（分子）の構造'!N$53),'実質公債費比率（分子）の構造'!N$53,NA())</f>
        <v>580</v>
      </c>
      <c r="M50" s="174" t="e">
        <f>NA()</f>
        <v>#N/A</v>
      </c>
      <c r="N50" s="174" t="e">
        <f>NA()</f>
        <v>#N/A</v>
      </c>
      <c r="O50" s="174">
        <f>IF(ISNUMBER('実質公債費比率（分子）の構造'!O$53),'実質公債費比率（分子）の構造'!O$53,NA())</f>
        <v>531</v>
      </c>
      <c r="P50" s="174" t="e">
        <f>NA()</f>
        <v>#N/A</v>
      </c>
    </row>
    <row r="53" spans="1:16" x14ac:dyDescent="0.15">
      <c r="A53" s="142" t="s">
        <v>68</v>
      </c>
    </row>
    <row r="54" spans="1:16" x14ac:dyDescent="0.15">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15">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15">
      <c r="A56" s="173" t="s">
        <v>43</v>
      </c>
      <c r="B56" s="173"/>
      <c r="C56" s="173"/>
      <c r="D56" s="173">
        <f>'将来負担比率（分子）の構造'!I$52</f>
        <v>18704</v>
      </c>
      <c r="E56" s="173"/>
      <c r="F56" s="173"/>
      <c r="G56" s="173">
        <f>'将来負担比率（分子）の構造'!J$52</f>
        <v>17994</v>
      </c>
      <c r="H56" s="173"/>
      <c r="I56" s="173"/>
      <c r="J56" s="173">
        <f>'将来負担比率（分子）の構造'!K$52</f>
        <v>17455</v>
      </c>
      <c r="K56" s="173"/>
      <c r="L56" s="173"/>
      <c r="M56" s="173">
        <f>'将来負担比率（分子）の構造'!L$52</f>
        <v>16514</v>
      </c>
      <c r="N56" s="173"/>
      <c r="O56" s="173"/>
      <c r="P56" s="173">
        <f>'将来負担比率（分子）の構造'!M$52</f>
        <v>16011</v>
      </c>
    </row>
    <row r="57" spans="1:16" x14ac:dyDescent="0.15">
      <c r="A57" s="173" t="s">
        <v>42</v>
      </c>
      <c r="B57" s="173"/>
      <c r="C57" s="173"/>
      <c r="D57" s="173">
        <f>'将来負担比率（分子）の構造'!I$51</f>
        <v>177</v>
      </c>
      <c r="E57" s="173"/>
      <c r="F57" s="173"/>
      <c r="G57" s="173">
        <f>'将来負担比率（分子）の構造'!J$51</f>
        <v>159</v>
      </c>
      <c r="H57" s="173"/>
      <c r="I57" s="173"/>
      <c r="J57" s="173">
        <f>'将来負担比率（分子）の構造'!K$51</f>
        <v>164</v>
      </c>
      <c r="K57" s="173"/>
      <c r="L57" s="173"/>
      <c r="M57" s="173">
        <f>'将来負担比率（分子）の構造'!L$51</f>
        <v>132</v>
      </c>
      <c r="N57" s="173"/>
      <c r="O57" s="173"/>
      <c r="P57" s="173">
        <f>'将来負担比率（分子）の構造'!M$51</f>
        <v>112</v>
      </c>
    </row>
    <row r="58" spans="1:16" x14ac:dyDescent="0.15">
      <c r="A58" s="173" t="s">
        <v>41</v>
      </c>
      <c r="B58" s="173"/>
      <c r="C58" s="173"/>
      <c r="D58" s="173">
        <f>'将来負担比率（分子）の構造'!I$50</f>
        <v>7999</v>
      </c>
      <c r="E58" s="173"/>
      <c r="F58" s="173"/>
      <c r="G58" s="173">
        <f>'将来負担比率（分子）の構造'!J$50</f>
        <v>7513</v>
      </c>
      <c r="H58" s="173"/>
      <c r="I58" s="173"/>
      <c r="J58" s="173">
        <f>'将来負担比率（分子）の構造'!K$50</f>
        <v>7804</v>
      </c>
      <c r="K58" s="173"/>
      <c r="L58" s="173"/>
      <c r="M58" s="173">
        <f>'将来負担比率（分子）の構造'!L$50</f>
        <v>8602</v>
      </c>
      <c r="N58" s="173"/>
      <c r="O58" s="173"/>
      <c r="P58" s="173">
        <f>'将来負担比率（分子）の構造'!M$50</f>
        <v>8301</v>
      </c>
    </row>
    <row r="59" spans="1:16" x14ac:dyDescent="0.15">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36</v>
      </c>
      <c r="B61" s="173">
        <f>'将来負担比率（分子）の構造'!I$46</f>
        <v>176</v>
      </c>
      <c r="C61" s="173"/>
      <c r="D61" s="173"/>
      <c r="E61" s="173">
        <f>'将来負担比率（分子）の構造'!J$46</f>
        <v>177</v>
      </c>
      <c r="F61" s="173"/>
      <c r="G61" s="173"/>
      <c r="H61" s="173">
        <f>'将来負担比率（分子）の構造'!K$46</f>
        <v>179</v>
      </c>
      <c r="I61" s="173"/>
      <c r="J61" s="173"/>
      <c r="K61" s="173" t="str">
        <f>'将来負担比率（分子）の構造'!L$46</f>
        <v>-</v>
      </c>
      <c r="L61" s="173"/>
      <c r="M61" s="173"/>
      <c r="N61" s="173" t="str">
        <f>'将来負担比率（分子）の構造'!M$46</f>
        <v>-</v>
      </c>
      <c r="O61" s="173"/>
      <c r="P61" s="173"/>
    </row>
    <row r="62" spans="1:16" x14ac:dyDescent="0.15">
      <c r="A62" s="173" t="s">
        <v>35</v>
      </c>
      <c r="B62" s="173">
        <f>'将来負担比率（分子）の構造'!I$45</f>
        <v>2045</v>
      </c>
      <c r="C62" s="173"/>
      <c r="D62" s="173"/>
      <c r="E62" s="173">
        <f>'将来負担比率（分子）の構造'!J$45</f>
        <v>2080</v>
      </c>
      <c r="F62" s="173"/>
      <c r="G62" s="173"/>
      <c r="H62" s="173">
        <f>'将来負担比率（分子）の構造'!K$45</f>
        <v>2072</v>
      </c>
      <c r="I62" s="173"/>
      <c r="J62" s="173"/>
      <c r="K62" s="173">
        <f>'将来負担比率（分子）の構造'!L$45</f>
        <v>2060</v>
      </c>
      <c r="L62" s="173"/>
      <c r="M62" s="173"/>
      <c r="N62" s="173">
        <f>'将来負担比率（分子）の構造'!M$45</f>
        <v>2103</v>
      </c>
      <c r="O62" s="173"/>
      <c r="P62" s="173"/>
    </row>
    <row r="63" spans="1:16" x14ac:dyDescent="0.15">
      <c r="A63" s="173" t="s">
        <v>34</v>
      </c>
      <c r="B63" s="173">
        <f>'将来負担比率（分子）の構造'!I$44</f>
        <v>458</v>
      </c>
      <c r="C63" s="173"/>
      <c r="D63" s="173"/>
      <c r="E63" s="173">
        <f>'将来負担比率（分子）の構造'!J$44</f>
        <v>454</v>
      </c>
      <c r="F63" s="173"/>
      <c r="G63" s="173"/>
      <c r="H63" s="173">
        <f>'将来負担比率（分子）の構造'!K$44</f>
        <v>397</v>
      </c>
      <c r="I63" s="173"/>
      <c r="J63" s="173"/>
      <c r="K63" s="173">
        <f>'将来負担比率（分子）の構造'!L$44</f>
        <v>320</v>
      </c>
      <c r="L63" s="173"/>
      <c r="M63" s="173"/>
      <c r="N63" s="173">
        <f>'将来負担比率（分子）の構造'!M$44</f>
        <v>271</v>
      </c>
      <c r="O63" s="173"/>
      <c r="P63" s="173"/>
    </row>
    <row r="64" spans="1:16" x14ac:dyDescent="0.15">
      <c r="A64" s="173" t="s">
        <v>33</v>
      </c>
      <c r="B64" s="173">
        <f>'将来負担比率（分子）の構造'!I$43</f>
        <v>8505</v>
      </c>
      <c r="C64" s="173"/>
      <c r="D64" s="173"/>
      <c r="E64" s="173">
        <f>'将来負担比率（分子）の構造'!J$43</f>
        <v>8386</v>
      </c>
      <c r="F64" s="173"/>
      <c r="G64" s="173"/>
      <c r="H64" s="173">
        <f>'将来負担比率（分子）の構造'!K$43</f>
        <v>8056</v>
      </c>
      <c r="I64" s="173"/>
      <c r="J64" s="173"/>
      <c r="K64" s="173">
        <f>'将来負担比率（分子）の構造'!L$43</f>
        <v>7887</v>
      </c>
      <c r="L64" s="173"/>
      <c r="M64" s="173"/>
      <c r="N64" s="173">
        <f>'将来負担比率（分子）の構造'!M$43</f>
        <v>7536</v>
      </c>
      <c r="O64" s="173"/>
      <c r="P64" s="173"/>
    </row>
    <row r="65" spans="1:16" x14ac:dyDescent="0.15">
      <c r="A65" s="173" t="s">
        <v>32</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15">
      <c r="A66" s="173" t="s">
        <v>31</v>
      </c>
      <c r="B66" s="173">
        <f>'将来負担比率（分子）の構造'!I$41</f>
        <v>14534</v>
      </c>
      <c r="C66" s="173"/>
      <c r="D66" s="173"/>
      <c r="E66" s="173">
        <f>'将来負担比率（分子）の構造'!J$41</f>
        <v>14122</v>
      </c>
      <c r="F66" s="173"/>
      <c r="G66" s="173"/>
      <c r="H66" s="173">
        <f>'将来負担比率（分子）の構造'!K$41</f>
        <v>13836</v>
      </c>
      <c r="I66" s="173"/>
      <c r="J66" s="173"/>
      <c r="K66" s="173">
        <f>'将来負担比率（分子）の構造'!L$41</f>
        <v>13490</v>
      </c>
      <c r="L66" s="173"/>
      <c r="M66" s="173"/>
      <c r="N66" s="173">
        <f>'将来負担比率（分子）の構造'!M$41</f>
        <v>13170</v>
      </c>
      <c r="O66" s="173"/>
      <c r="P66" s="173"/>
    </row>
    <row r="67" spans="1:16" x14ac:dyDescent="0.15">
      <c r="A67" s="173" t="s">
        <v>71</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15">
      <c r="A70" s="175" t="s">
        <v>72</v>
      </c>
      <c r="B70" s="175"/>
      <c r="C70" s="175"/>
      <c r="D70" s="175"/>
      <c r="E70" s="175"/>
      <c r="F70" s="175"/>
    </row>
    <row r="71" spans="1:16" x14ac:dyDescent="0.15">
      <c r="A71" s="176"/>
      <c r="B71" s="176" t="str">
        <f>基金残高に係る経年分析!F54</f>
        <v>R03</v>
      </c>
      <c r="C71" s="176" t="str">
        <f>基金残高に係る経年分析!G54</f>
        <v>R04</v>
      </c>
      <c r="D71" s="176" t="str">
        <f>基金残高に係る経年分析!H54</f>
        <v>R05</v>
      </c>
    </row>
    <row r="72" spans="1:16" x14ac:dyDescent="0.15">
      <c r="A72" s="176" t="s">
        <v>73</v>
      </c>
      <c r="B72" s="177">
        <f>基金残高に係る経年分析!F55</f>
        <v>3068</v>
      </c>
      <c r="C72" s="177">
        <f>基金残高に係る経年分析!G55</f>
        <v>3530</v>
      </c>
      <c r="D72" s="177">
        <f>基金残高に係る経年分析!H55</f>
        <v>3525</v>
      </c>
    </row>
    <row r="73" spans="1:16" x14ac:dyDescent="0.15">
      <c r="A73" s="176" t="s">
        <v>74</v>
      </c>
      <c r="B73" s="177">
        <f>基金残高に係る経年分析!F56</f>
        <v>308</v>
      </c>
      <c r="C73" s="177">
        <f>基金残高に係る経年分析!G56</f>
        <v>358</v>
      </c>
      <c r="D73" s="177">
        <f>基金残高に係る経年分析!H56</f>
        <v>354</v>
      </c>
    </row>
    <row r="74" spans="1:16" x14ac:dyDescent="0.15">
      <c r="A74" s="176" t="s">
        <v>75</v>
      </c>
      <c r="B74" s="177">
        <f>基金残高に係る経年分析!F57</f>
        <v>5704</v>
      </c>
      <c r="C74" s="177">
        <f>基金残高に係る経年分析!G57</f>
        <v>6015</v>
      </c>
      <c r="D74" s="177">
        <f>基金残高に係る経年分析!H57</f>
        <v>5854</v>
      </c>
    </row>
  </sheetData>
  <sheetProtection algorithmName="SHA-512" hashValue="PpKVJvbSLW2jvL5i/l+CTQJTTCdq8eSPQLfGgT2rMtyJigSe9wKWSigIK7AyvZJbuy3bbzUEHyZTyxcKPYdLPw==" saltValue="RkKsfl+4hHLsIk0QH0LL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0" t="s">
        <v>202</v>
      </c>
      <c r="DI1" s="641"/>
      <c r="DJ1" s="641"/>
      <c r="DK1" s="641"/>
      <c r="DL1" s="641"/>
      <c r="DM1" s="641"/>
      <c r="DN1" s="642"/>
      <c r="DO1" s="212"/>
      <c r="DP1" s="640" t="s">
        <v>203</v>
      </c>
      <c r="DQ1" s="641"/>
      <c r="DR1" s="641"/>
      <c r="DS1" s="641"/>
      <c r="DT1" s="641"/>
      <c r="DU1" s="641"/>
      <c r="DV1" s="641"/>
      <c r="DW1" s="641"/>
      <c r="DX1" s="641"/>
      <c r="DY1" s="641"/>
      <c r="DZ1" s="641"/>
      <c r="EA1" s="641"/>
      <c r="EB1" s="641"/>
      <c r="EC1" s="642"/>
      <c r="ED1" s="211"/>
      <c r="EE1" s="211"/>
      <c r="EF1" s="211"/>
      <c r="EG1" s="211"/>
      <c r="EH1" s="211"/>
      <c r="EI1" s="211"/>
      <c r="EJ1" s="211"/>
      <c r="EK1" s="211"/>
      <c r="EL1" s="211"/>
      <c r="EM1" s="211"/>
    </row>
    <row r="2" spans="2:143" ht="22.5" customHeight="1" x14ac:dyDescent="0.15">
      <c r="B2" s="213" t="s">
        <v>204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3" t="s">
        <v>205</v>
      </c>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3" t="s">
        <v>206</v>
      </c>
      <c r="AQ3" s="644"/>
      <c r="AR3" s="644"/>
      <c r="AS3" s="644"/>
      <c r="AT3" s="644"/>
      <c r="AU3" s="644"/>
      <c r="AV3" s="644"/>
      <c r="AW3" s="644"/>
      <c r="AX3" s="644"/>
      <c r="AY3" s="644"/>
      <c r="AZ3" s="644"/>
      <c r="BA3" s="644"/>
      <c r="BB3" s="644"/>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5"/>
      <c r="CD3" s="643" t="s">
        <v>207</v>
      </c>
      <c r="CE3" s="644"/>
      <c r="CF3" s="644"/>
      <c r="CG3" s="644"/>
      <c r="CH3" s="644"/>
      <c r="CI3" s="644"/>
      <c r="CJ3" s="644"/>
      <c r="CK3" s="644"/>
      <c r="CL3" s="644"/>
      <c r="CM3" s="644"/>
      <c r="CN3" s="644"/>
      <c r="CO3" s="644"/>
      <c r="CP3" s="644"/>
      <c r="CQ3" s="644"/>
      <c r="CR3" s="644"/>
      <c r="CS3" s="644"/>
      <c r="CT3" s="644"/>
      <c r="CU3" s="644"/>
      <c r="CV3" s="644"/>
      <c r="CW3" s="644"/>
      <c r="CX3" s="644"/>
      <c r="CY3" s="644"/>
      <c r="CZ3" s="644"/>
      <c r="DA3" s="644"/>
      <c r="DB3" s="644"/>
      <c r="DC3" s="644"/>
      <c r="DD3" s="644"/>
      <c r="DE3" s="644"/>
      <c r="DF3" s="644"/>
      <c r="DG3" s="644"/>
      <c r="DH3" s="644"/>
      <c r="DI3" s="644"/>
      <c r="DJ3" s="644"/>
      <c r="DK3" s="644"/>
      <c r="DL3" s="644"/>
      <c r="DM3" s="644"/>
      <c r="DN3" s="644"/>
      <c r="DO3" s="644"/>
      <c r="DP3" s="644"/>
      <c r="DQ3" s="644"/>
      <c r="DR3" s="644"/>
      <c r="DS3" s="644"/>
      <c r="DT3" s="644"/>
      <c r="DU3" s="644"/>
      <c r="DV3" s="644"/>
      <c r="DW3" s="644"/>
      <c r="DX3" s="644"/>
      <c r="DY3" s="644"/>
      <c r="DZ3" s="644"/>
      <c r="EA3" s="644"/>
      <c r="EB3" s="644"/>
      <c r="EC3" s="645"/>
    </row>
    <row r="4" spans="2:143" ht="11.25" customHeight="1" x14ac:dyDescent="0.15">
      <c r="B4" s="643" t="s">
        <v>1</v>
      </c>
      <c r="C4" s="644"/>
      <c r="D4" s="644"/>
      <c r="E4" s="644"/>
      <c r="F4" s="644"/>
      <c r="G4" s="644"/>
      <c r="H4" s="644"/>
      <c r="I4" s="644"/>
      <c r="J4" s="644"/>
      <c r="K4" s="644"/>
      <c r="L4" s="644"/>
      <c r="M4" s="644"/>
      <c r="N4" s="644"/>
      <c r="O4" s="644"/>
      <c r="P4" s="644"/>
      <c r="Q4" s="645"/>
      <c r="R4" s="643" t="s">
        <v>208</v>
      </c>
      <c r="S4" s="644"/>
      <c r="T4" s="644"/>
      <c r="U4" s="644"/>
      <c r="V4" s="644"/>
      <c r="W4" s="644"/>
      <c r="X4" s="644"/>
      <c r="Y4" s="645"/>
      <c r="Z4" s="643" t="s">
        <v>209</v>
      </c>
      <c r="AA4" s="644"/>
      <c r="AB4" s="644"/>
      <c r="AC4" s="645"/>
      <c r="AD4" s="643" t="s">
        <v>210</v>
      </c>
      <c r="AE4" s="644"/>
      <c r="AF4" s="644"/>
      <c r="AG4" s="644"/>
      <c r="AH4" s="644"/>
      <c r="AI4" s="644"/>
      <c r="AJ4" s="644"/>
      <c r="AK4" s="645"/>
      <c r="AL4" s="643" t="s">
        <v>209</v>
      </c>
      <c r="AM4" s="644"/>
      <c r="AN4" s="644"/>
      <c r="AO4" s="645"/>
      <c r="AP4" s="646" t="s">
        <v>211</v>
      </c>
      <c r="AQ4" s="646"/>
      <c r="AR4" s="646"/>
      <c r="AS4" s="646"/>
      <c r="AT4" s="646"/>
      <c r="AU4" s="646"/>
      <c r="AV4" s="646"/>
      <c r="AW4" s="646"/>
      <c r="AX4" s="646"/>
      <c r="AY4" s="646"/>
      <c r="AZ4" s="646"/>
      <c r="BA4" s="646"/>
      <c r="BB4" s="646"/>
      <c r="BC4" s="646"/>
      <c r="BD4" s="646"/>
      <c r="BE4" s="646"/>
      <c r="BF4" s="646"/>
      <c r="BG4" s="646" t="s">
        <v>212</v>
      </c>
      <c r="BH4" s="646"/>
      <c r="BI4" s="646"/>
      <c r="BJ4" s="646"/>
      <c r="BK4" s="646"/>
      <c r="BL4" s="646"/>
      <c r="BM4" s="646"/>
      <c r="BN4" s="646"/>
      <c r="BO4" s="646" t="s">
        <v>209</v>
      </c>
      <c r="BP4" s="646"/>
      <c r="BQ4" s="646"/>
      <c r="BR4" s="646"/>
      <c r="BS4" s="646" t="s">
        <v>213</v>
      </c>
      <c r="BT4" s="646"/>
      <c r="BU4" s="646"/>
      <c r="BV4" s="646"/>
      <c r="BW4" s="646"/>
      <c r="BX4" s="646"/>
      <c r="BY4" s="646"/>
      <c r="BZ4" s="646"/>
      <c r="CA4" s="646"/>
      <c r="CB4" s="646"/>
      <c r="CD4" s="643" t="s">
        <v>214</v>
      </c>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5"/>
    </row>
    <row r="5" spans="2:143" ht="11.25" customHeight="1" x14ac:dyDescent="0.15">
      <c r="B5" s="647" t="s">
        <v>215</v>
      </c>
      <c r="C5" s="648"/>
      <c r="D5" s="648"/>
      <c r="E5" s="648"/>
      <c r="F5" s="648"/>
      <c r="G5" s="648"/>
      <c r="H5" s="648"/>
      <c r="I5" s="648"/>
      <c r="J5" s="648"/>
      <c r="K5" s="648"/>
      <c r="L5" s="648"/>
      <c r="M5" s="648"/>
      <c r="N5" s="648"/>
      <c r="O5" s="648"/>
      <c r="P5" s="648"/>
      <c r="Q5" s="649"/>
      <c r="R5" s="650">
        <v>3929581</v>
      </c>
      <c r="S5" s="651"/>
      <c r="T5" s="651"/>
      <c r="U5" s="651"/>
      <c r="V5" s="651"/>
      <c r="W5" s="651"/>
      <c r="X5" s="651"/>
      <c r="Y5" s="652"/>
      <c r="Z5" s="653">
        <v>26.3</v>
      </c>
      <c r="AA5" s="653"/>
      <c r="AB5" s="653"/>
      <c r="AC5" s="653"/>
      <c r="AD5" s="654">
        <v>3929581</v>
      </c>
      <c r="AE5" s="654"/>
      <c r="AF5" s="654"/>
      <c r="AG5" s="654"/>
      <c r="AH5" s="654"/>
      <c r="AI5" s="654"/>
      <c r="AJ5" s="654"/>
      <c r="AK5" s="654"/>
      <c r="AL5" s="655">
        <v>42.5</v>
      </c>
      <c r="AM5" s="656"/>
      <c r="AN5" s="656"/>
      <c r="AO5" s="657"/>
      <c r="AP5" s="647" t="s">
        <v>216</v>
      </c>
      <c r="AQ5" s="648"/>
      <c r="AR5" s="648"/>
      <c r="AS5" s="648"/>
      <c r="AT5" s="648"/>
      <c r="AU5" s="648"/>
      <c r="AV5" s="648"/>
      <c r="AW5" s="648"/>
      <c r="AX5" s="648"/>
      <c r="AY5" s="648"/>
      <c r="AZ5" s="648"/>
      <c r="BA5" s="648"/>
      <c r="BB5" s="648"/>
      <c r="BC5" s="648"/>
      <c r="BD5" s="648"/>
      <c r="BE5" s="648"/>
      <c r="BF5" s="649"/>
      <c r="BG5" s="661">
        <v>3918049</v>
      </c>
      <c r="BH5" s="662"/>
      <c r="BI5" s="662"/>
      <c r="BJ5" s="662"/>
      <c r="BK5" s="662"/>
      <c r="BL5" s="662"/>
      <c r="BM5" s="662"/>
      <c r="BN5" s="663"/>
      <c r="BO5" s="664">
        <v>99.7</v>
      </c>
      <c r="BP5" s="664"/>
      <c r="BQ5" s="664"/>
      <c r="BR5" s="664"/>
      <c r="BS5" s="665" t="s">
        <v>122</v>
      </c>
      <c r="BT5" s="665"/>
      <c r="BU5" s="665"/>
      <c r="BV5" s="665"/>
      <c r="BW5" s="665"/>
      <c r="BX5" s="665"/>
      <c r="BY5" s="665"/>
      <c r="BZ5" s="665"/>
      <c r="CA5" s="665"/>
      <c r="CB5" s="669"/>
      <c r="CD5" s="643" t="s">
        <v>211</v>
      </c>
      <c r="CE5" s="644"/>
      <c r="CF5" s="644"/>
      <c r="CG5" s="644"/>
      <c r="CH5" s="644"/>
      <c r="CI5" s="644"/>
      <c r="CJ5" s="644"/>
      <c r="CK5" s="644"/>
      <c r="CL5" s="644"/>
      <c r="CM5" s="644"/>
      <c r="CN5" s="644"/>
      <c r="CO5" s="644"/>
      <c r="CP5" s="644"/>
      <c r="CQ5" s="645"/>
      <c r="CR5" s="643" t="s">
        <v>217</v>
      </c>
      <c r="CS5" s="644"/>
      <c r="CT5" s="644"/>
      <c r="CU5" s="644"/>
      <c r="CV5" s="644"/>
      <c r="CW5" s="644"/>
      <c r="CX5" s="644"/>
      <c r="CY5" s="645"/>
      <c r="CZ5" s="643" t="s">
        <v>209</v>
      </c>
      <c r="DA5" s="644"/>
      <c r="DB5" s="644"/>
      <c r="DC5" s="645"/>
      <c r="DD5" s="643" t="s">
        <v>218</v>
      </c>
      <c r="DE5" s="644"/>
      <c r="DF5" s="644"/>
      <c r="DG5" s="644"/>
      <c r="DH5" s="644"/>
      <c r="DI5" s="644"/>
      <c r="DJ5" s="644"/>
      <c r="DK5" s="644"/>
      <c r="DL5" s="644"/>
      <c r="DM5" s="644"/>
      <c r="DN5" s="644"/>
      <c r="DO5" s="644"/>
      <c r="DP5" s="645"/>
      <c r="DQ5" s="643" t="s">
        <v>219</v>
      </c>
      <c r="DR5" s="644"/>
      <c r="DS5" s="644"/>
      <c r="DT5" s="644"/>
      <c r="DU5" s="644"/>
      <c r="DV5" s="644"/>
      <c r="DW5" s="644"/>
      <c r="DX5" s="644"/>
      <c r="DY5" s="644"/>
      <c r="DZ5" s="644"/>
      <c r="EA5" s="644"/>
      <c r="EB5" s="644"/>
      <c r="EC5" s="645"/>
    </row>
    <row r="6" spans="2:143" ht="11.25" customHeight="1" x14ac:dyDescent="0.15">
      <c r="B6" s="658" t="s">
        <v>220</v>
      </c>
      <c r="C6" s="659"/>
      <c r="D6" s="659"/>
      <c r="E6" s="659"/>
      <c r="F6" s="659"/>
      <c r="G6" s="659"/>
      <c r="H6" s="659"/>
      <c r="I6" s="659"/>
      <c r="J6" s="659"/>
      <c r="K6" s="659"/>
      <c r="L6" s="659"/>
      <c r="M6" s="659"/>
      <c r="N6" s="659"/>
      <c r="O6" s="659"/>
      <c r="P6" s="659"/>
      <c r="Q6" s="660"/>
      <c r="R6" s="661">
        <v>196479</v>
      </c>
      <c r="S6" s="662"/>
      <c r="T6" s="662"/>
      <c r="U6" s="662"/>
      <c r="V6" s="662"/>
      <c r="W6" s="662"/>
      <c r="X6" s="662"/>
      <c r="Y6" s="663"/>
      <c r="Z6" s="664">
        <v>1.3</v>
      </c>
      <c r="AA6" s="664"/>
      <c r="AB6" s="664"/>
      <c r="AC6" s="664"/>
      <c r="AD6" s="665">
        <v>196479</v>
      </c>
      <c r="AE6" s="665"/>
      <c r="AF6" s="665"/>
      <c r="AG6" s="665"/>
      <c r="AH6" s="665"/>
      <c r="AI6" s="665"/>
      <c r="AJ6" s="665"/>
      <c r="AK6" s="665"/>
      <c r="AL6" s="666">
        <v>2.1</v>
      </c>
      <c r="AM6" s="667"/>
      <c r="AN6" s="667"/>
      <c r="AO6" s="668"/>
      <c r="AP6" s="658" t="s">
        <v>221</v>
      </c>
      <c r="AQ6" s="659"/>
      <c r="AR6" s="659"/>
      <c r="AS6" s="659"/>
      <c r="AT6" s="659"/>
      <c r="AU6" s="659"/>
      <c r="AV6" s="659"/>
      <c r="AW6" s="659"/>
      <c r="AX6" s="659"/>
      <c r="AY6" s="659"/>
      <c r="AZ6" s="659"/>
      <c r="BA6" s="659"/>
      <c r="BB6" s="659"/>
      <c r="BC6" s="659"/>
      <c r="BD6" s="659"/>
      <c r="BE6" s="659"/>
      <c r="BF6" s="660"/>
      <c r="BG6" s="661">
        <v>3918049</v>
      </c>
      <c r="BH6" s="662"/>
      <c r="BI6" s="662"/>
      <c r="BJ6" s="662"/>
      <c r="BK6" s="662"/>
      <c r="BL6" s="662"/>
      <c r="BM6" s="662"/>
      <c r="BN6" s="663"/>
      <c r="BO6" s="664">
        <v>99.7</v>
      </c>
      <c r="BP6" s="664"/>
      <c r="BQ6" s="664"/>
      <c r="BR6" s="664"/>
      <c r="BS6" s="665" t="s">
        <v>122</v>
      </c>
      <c r="BT6" s="665"/>
      <c r="BU6" s="665"/>
      <c r="BV6" s="665"/>
      <c r="BW6" s="665"/>
      <c r="BX6" s="665"/>
      <c r="BY6" s="665"/>
      <c r="BZ6" s="665"/>
      <c r="CA6" s="665"/>
      <c r="CB6" s="669"/>
      <c r="CD6" s="647" t="s">
        <v>222</v>
      </c>
      <c r="CE6" s="648"/>
      <c r="CF6" s="648"/>
      <c r="CG6" s="648"/>
      <c r="CH6" s="648"/>
      <c r="CI6" s="648"/>
      <c r="CJ6" s="648"/>
      <c r="CK6" s="648"/>
      <c r="CL6" s="648"/>
      <c r="CM6" s="648"/>
      <c r="CN6" s="648"/>
      <c r="CO6" s="648"/>
      <c r="CP6" s="648"/>
      <c r="CQ6" s="649"/>
      <c r="CR6" s="661">
        <v>96194</v>
      </c>
      <c r="CS6" s="662"/>
      <c r="CT6" s="662"/>
      <c r="CU6" s="662"/>
      <c r="CV6" s="662"/>
      <c r="CW6" s="662"/>
      <c r="CX6" s="662"/>
      <c r="CY6" s="663"/>
      <c r="CZ6" s="655">
        <v>0.7</v>
      </c>
      <c r="DA6" s="656"/>
      <c r="DB6" s="656"/>
      <c r="DC6" s="672"/>
      <c r="DD6" s="670" t="s">
        <v>122</v>
      </c>
      <c r="DE6" s="662"/>
      <c r="DF6" s="662"/>
      <c r="DG6" s="662"/>
      <c r="DH6" s="662"/>
      <c r="DI6" s="662"/>
      <c r="DJ6" s="662"/>
      <c r="DK6" s="662"/>
      <c r="DL6" s="662"/>
      <c r="DM6" s="662"/>
      <c r="DN6" s="662"/>
      <c r="DO6" s="662"/>
      <c r="DP6" s="663"/>
      <c r="DQ6" s="670">
        <v>96194</v>
      </c>
      <c r="DR6" s="662"/>
      <c r="DS6" s="662"/>
      <c r="DT6" s="662"/>
      <c r="DU6" s="662"/>
      <c r="DV6" s="662"/>
      <c r="DW6" s="662"/>
      <c r="DX6" s="662"/>
      <c r="DY6" s="662"/>
      <c r="DZ6" s="662"/>
      <c r="EA6" s="662"/>
      <c r="EB6" s="662"/>
      <c r="EC6" s="671"/>
    </row>
    <row r="7" spans="2:143" ht="11.25" customHeight="1" x14ac:dyDescent="0.15">
      <c r="B7" s="658" t="s">
        <v>223</v>
      </c>
      <c r="C7" s="659"/>
      <c r="D7" s="659"/>
      <c r="E7" s="659"/>
      <c r="F7" s="659"/>
      <c r="G7" s="659"/>
      <c r="H7" s="659"/>
      <c r="I7" s="659"/>
      <c r="J7" s="659"/>
      <c r="K7" s="659"/>
      <c r="L7" s="659"/>
      <c r="M7" s="659"/>
      <c r="N7" s="659"/>
      <c r="O7" s="659"/>
      <c r="P7" s="659"/>
      <c r="Q7" s="660"/>
      <c r="R7" s="661">
        <v>834</v>
      </c>
      <c r="S7" s="662"/>
      <c r="T7" s="662"/>
      <c r="U7" s="662"/>
      <c r="V7" s="662"/>
      <c r="W7" s="662"/>
      <c r="X7" s="662"/>
      <c r="Y7" s="663"/>
      <c r="Z7" s="664">
        <v>0</v>
      </c>
      <c r="AA7" s="664"/>
      <c r="AB7" s="664"/>
      <c r="AC7" s="664"/>
      <c r="AD7" s="665">
        <v>834</v>
      </c>
      <c r="AE7" s="665"/>
      <c r="AF7" s="665"/>
      <c r="AG7" s="665"/>
      <c r="AH7" s="665"/>
      <c r="AI7" s="665"/>
      <c r="AJ7" s="665"/>
      <c r="AK7" s="665"/>
      <c r="AL7" s="666">
        <v>0</v>
      </c>
      <c r="AM7" s="667"/>
      <c r="AN7" s="667"/>
      <c r="AO7" s="668"/>
      <c r="AP7" s="658" t="s">
        <v>224</v>
      </c>
      <c r="AQ7" s="659"/>
      <c r="AR7" s="659"/>
      <c r="AS7" s="659"/>
      <c r="AT7" s="659"/>
      <c r="AU7" s="659"/>
      <c r="AV7" s="659"/>
      <c r="AW7" s="659"/>
      <c r="AX7" s="659"/>
      <c r="AY7" s="659"/>
      <c r="AZ7" s="659"/>
      <c r="BA7" s="659"/>
      <c r="BB7" s="659"/>
      <c r="BC7" s="659"/>
      <c r="BD7" s="659"/>
      <c r="BE7" s="659"/>
      <c r="BF7" s="660"/>
      <c r="BG7" s="661">
        <v>1143927</v>
      </c>
      <c r="BH7" s="662"/>
      <c r="BI7" s="662"/>
      <c r="BJ7" s="662"/>
      <c r="BK7" s="662"/>
      <c r="BL7" s="662"/>
      <c r="BM7" s="662"/>
      <c r="BN7" s="663"/>
      <c r="BO7" s="664">
        <v>29.1</v>
      </c>
      <c r="BP7" s="664"/>
      <c r="BQ7" s="664"/>
      <c r="BR7" s="664"/>
      <c r="BS7" s="665" t="s">
        <v>122</v>
      </c>
      <c r="BT7" s="665"/>
      <c r="BU7" s="665"/>
      <c r="BV7" s="665"/>
      <c r="BW7" s="665"/>
      <c r="BX7" s="665"/>
      <c r="BY7" s="665"/>
      <c r="BZ7" s="665"/>
      <c r="CA7" s="665"/>
      <c r="CB7" s="669"/>
      <c r="CD7" s="658" t="s">
        <v>225</v>
      </c>
      <c r="CE7" s="659"/>
      <c r="CF7" s="659"/>
      <c r="CG7" s="659"/>
      <c r="CH7" s="659"/>
      <c r="CI7" s="659"/>
      <c r="CJ7" s="659"/>
      <c r="CK7" s="659"/>
      <c r="CL7" s="659"/>
      <c r="CM7" s="659"/>
      <c r="CN7" s="659"/>
      <c r="CO7" s="659"/>
      <c r="CP7" s="659"/>
      <c r="CQ7" s="660"/>
      <c r="CR7" s="661">
        <v>2732362</v>
      </c>
      <c r="CS7" s="662"/>
      <c r="CT7" s="662"/>
      <c r="CU7" s="662"/>
      <c r="CV7" s="662"/>
      <c r="CW7" s="662"/>
      <c r="CX7" s="662"/>
      <c r="CY7" s="663"/>
      <c r="CZ7" s="664">
        <v>18.899999999999999</v>
      </c>
      <c r="DA7" s="664"/>
      <c r="DB7" s="664"/>
      <c r="DC7" s="664"/>
      <c r="DD7" s="670">
        <v>219462</v>
      </c>
      <c r="DE7" s="662"/>
      <c r="DF7" s="662"/>
      <c r="DG7" s="662"/>
      <c r="DH7" s="662"/>
      <c r="DI7" s="662"/>
      <c r="DJ7" s="662"/>
      <c r="DK7" s="662"/>
      <c r="DL7" s="662"/>
      <c r="DM7" s="662"/>
      <c r="DN7" s="662"/>
      <c r="DO7" s="662"/>
      <c r="DP7" s="663"/>
      <c r="DQ7" s="670">
        <v>2033831</v>
      </c>
      <c r="DR7" s="662"/>
      <c r="DS7" s="662"/>
      <c r="DT7" s="662"/>
      <c r="DU7" s="662"/>
      <c r="DV7" s="662"/>
      <c r="DW7" s="662"/>
      <c r="DX7" s="662"/>
      <c r="DY7" s="662"/>
      <c r="DZ7" s="662"/>
      <c r="EA7" s="662"/>
      <c r="EB7" s="662"/>
      <c r="EC7" s="671"/>
    </row>
    <row r="8" spans="2:143" ht="11.25" customHeight="1" x14ac:dyDescent="0.15">
      <c r="B8" s="658" t="s">
        <v>226</v>
      </c>
      <c r="C8" s="659"/>
      <c r="D8" s="659"/>
      <c r="E8" s="659"/>
      <c r="F8" s="659"/>
      <c r="G8" s="659"/>
      <c r="H8" s="659"/>
      <c r="I8" s="659"/>
      <c r="J8" s="659"/>
      <c r="K8" s="659"/>
      <c r="L8" s="659"/>
      <c r="M8" s="659"/>
      <c r="N8" s="659"/>
      <c r="O8" s="659"/>
      <c r="P8" s="659"/>
      <c r="Q8" s="660"/>
      <c r="R8" s="661">
        <v>16155</v>
      </c>
      <c r="S8" s="662"/>
      <c r="T8" s="662"/>
      <c r="U8" s="662"/>
      <c r="V8" s="662"/>
      <c r="W8" s="662"/>
      <c r="X8" s="662"/>
      <c r="Y8" s="663"/>
      <c r="Z8" s="664">
        <v>0.1</v>
      </c>
      <c r="AA8" s="664"/>
      <c r="AB8" s="664"/>
      <c r="AC8" s="664"/>
      <c r="AD8" s="665">
        <v>16155</v>
      </c>
      <c r="AE8" s="665"/>
      <c r="AF8" s="665"/>
      <c r="AG8" s="665"/>
      <c r="AH8" s="665"/>
      <c r="AI8" s="665"/>
      <c r="AJ8" s="665"/>
      <c r="AK8" s="665"/>
      <c r="AL8" s="666">
        <v>0.2</v>
      </c>
      <c r="AM8" s="667"/>
      <c r="AN8" s="667"/>
      <c r="AO8" s="668"/>
      <c r="AP8" s="658" t="s">
        <v>227</v>
      </c>
      <c r="AQ8" s="659"/>
      <c r="AR8" s="659"/>
      <c r="AS8" s="659"/>
      <c r="AT8" s="659"/>
      <c r="AU8" s="659"/>
      <c r="AV8" s="659"/>
      <c r="AW8" s="659"/>
      <c r="AX8" s="659"/>
      <c r="AY8" s="659"/>
      <c r="AZ8" s="659"/>
      <c r="BA8" s="659"/>
      <c r="BB8" s="659"/>
      <c r="BC8" s="659"/>
      <c r="BD8" s="659"/>
      <c r="BE8" s="659"/>
      <c r="BF8" s="660"/>
      <c r="BG8" s="661">
        <v>34911</v>
      </c>
      <c r="BH8" s="662"/>
      <c r="BI8" s="662"/>
      <c r="BJ8" s="662"/>
      <c r="BK8" s="662"/>
      <c r="BL8" s="662"/>
      <c r="BM8" s="662"/>
      <c r="BN8" s="663"/>
      <c r="BO8" s="664">
        <v>0.9</v>
      </c>
      <c r="BP8" s="664"/>
      <c r="BQ8" s="664"/>
      <c r="BR8" s="664"/>
      <c r="BS8" s="665" t="s">
        <v>122</v>
      </c>
      <c r="BT8" s="665"/>
      <c r="BU8" s="665"/>
      <c r="BV8" s="665"/>
      <c r="BW8" s="665"/>
      <c r="BX8" s="665"/>
      <c r="BY8" s="665"/>
      <c r="BZ8" s="665"/>
      <c r="CA8" s="665"/>
      <c r="CB8" s="669"/>
      <c r="CD8" s="658" t="s">
        <v>228</v>
      </c>
      <c r="CE8" s="659"/>
      <c r="CF8" s="659"/>
      <c r="CG8" s="659"/>
      <c r="CH8" s="659"/>
      <c r="CI8" s="659"/>
      <c r="CJ8" s="659"/>
      <c r="CK8" s="659"/>
      <c r="CL8" s="659"/>
      <c r="CM8" s="659"/>
      <c r="CN8" s="659"/>
      <c r="CO8" s="659"/>
      <c r="CP8" s="659"/>
      <c r="CQ8" s="660"/>
      <c r="CR8" s="661">
        <v>3272847</v>
      </c>
      <c r="CS8" s="662"/>
      <c r="CT8" s="662"/>
      <c r="CU8" s="662"/>
      <c r="CV8" s="662"/>
      <c r="CW8" s="662"/>
      <c r="CX8" s="662"/>
      <c r="CY8" s="663"/>
      <c r="CZ8" s="664">
        <v>22.6</v>
      </c>
      <c r="DA8" s="664"/>
      <c r="DB8" s="664"/>
      <c r="DC8" s="664"/>
      <c r="DD8" s="670">
        <v>38759</v>
      </c>
      <c r="DE8" s="662"/>
      <c r="DF8" s="662"/>
      <c r="DG8" s="662"/>
      <c r="DH8" s="662"/>
      <c r="DI8" s="662"/>
      <c r="DJ8" s="662"/>
      <c r="DK8" s="662"/>
      <c r="DL8" s="662"/>
      <c r="DM8" s="662"/>
      <c r="DN8" s="662"/>
      <c r="DO8" s="662"/>
      <c r="DP8" s="663"/>
      <c r="DQ8" s="670">
        <v>2061378</v>
      </c>
      <c r="DR8" s="662"/>
      <c r="DS8" s="662"/>
      <c r="DT8" s="662"/>
      <c r="DU8" s="662"/>
      <c r="DV8" s="662"/>
      <c r="DW8" s="662"/>
      <c r="DX8" s="662"/>
      <c r="DY8" s="662"/>
      <c r="DZ8" s="662"/>
      <c r="EA8" s="662"/>
      <c r="EB8" s="662"/>
      <c r="EC8" s="671"/>
    </row>
    <row r="9" spans="2:143" ht="11.25" customHeight="1" x14ac:dyDescent="0.15">
      <c r="B9" s="658" t="s">
        <v>229</v>
      </c>
      <c r="C9" s="659"/>
      <c r="D9" s="659"/>
      <c r="E9" s="659"/>
      <c r="F9" s="659"/>
      <c r="G9" s="659"/>
      <c r="H9" s="659"/>
      <c r="I9" s="659"/>
      <c r="J9" s="659"/>
      <c r="K9" s="659"/>
      <c r="L9" s="659"/>
      <c r="M9" s="659"/>
      <c r="N9" s="659"/>
      <c r="O9" s="659"/>
      <c r="P9" s="659"/>
      <c r="Q9" s="660"/>
      <c r="R9" s="661">
        <v>18073</v>
      </c>
      <c r="S9" s="662"/>
      <c r="T9" s="662"/>
      <c r="U9" s="662"/>
      <c r="V9" s="662"/>
      <c r="W9" s="662"/>
      <c r="X9" s="662"/>
      <c r="Y9" s="663"/>
      <c r="Z9" s="664">
        <v>0.1</v>
      </c>
      <c r="AA9" s="664"/>
      <c r="AB9" s="664"/>
      <c r="AC9" s="664"/>
      <c r="AD9" s="665">
        <v>18073</v>
      </c>
      <c r="AE9" s="665"/>
      <c r="AF9" s="665"/>
      <c r="AG9" s="665"/>
      <c r="AH9" s="665"/>
      <c r="AI9" s="665"/>
      <c r="AJ9" s="665"/>
      <c r="AK9" s="665"/>
      <c r="AL9" s="666">
        <v>0.2</v>
      </c>
      <c r="AM9" s="667"/>
      <c r="AN9" s="667"/>
      <c r="AO9" s="668"/>
      <c r="AP9" s="658" t="s">
        <v>230</v>
      </c>
      <c r="AQ9" s="659"/>
      <c r="AR9" s="659"/>
      <c r="AS9" s="659"/>
      <c r="AT9" s="659"/>
      <c r="AU9" s="659"/>
      <c r="AV9" s="659"/>
      <c r="AW9" s="659"/>
      <c r="AX9" s="659"/>
      <c r="AY9" s="659"/>
      <c r="AZ9" s="659"/>
      <c r="BA9" s="659"/>
      <c r="BB9" s="659"/>
      <c r="BC9" s="659"/>
      <c r="BD9" s="659"/>
      <c r="BE9" s="659"/>
      <c r="BF9" s="660"/>
      <c r="BG9" s="661">
        <v>860840</v>
      </c>
      <c r="BH9" s="662"/>
      <c r="BI9" s="662"/>
      <c r="BJ9" s="662"/>
      <c r="BK9" s="662"/>
      <c r="BL9" s="662"/>
      <c r="BM9" s="662"/>
      <c r="BN9" s="663"/>
      <c r="BO9" s="664">
        <v>21.9</v>
      </c>
      <c r="BP9" s="664"/>
      <c r="BQ9" s="664"/>
      <c r="BR9" s="664"/>
      <c r="BS9" s="665" t="s">
        <v>122</v>
      </c>
      <c r="BT9" s="665"/>
      <c r="BU9" s="665"/>
      <c r="BV9" s="665"/>
      <c r="BW9" s="665"/>
      <c r="BX9" s="665"/>
      <c r="BY9" s="665"/>
      <c r="BZ9" s="665"/>
      <c r="CA9" s="665"/>
      <c r="CB9" s="669"/>
      <c r="CD9" s="658" t="s">
        <v>231</v>
      </c>
      <c r="CE9" s="659"/>
      <c r="CF9" s="659"/>
      <c r="CG9" s="659"/>
      <c r="CH9" s="659"/>
      <c r="CI9" s="659"/>
      <c r="CJ9" s="659"/>
      <c r="CK9" s="659"/>
      <c r="CL9" s="659"/>
      <c r="CM9" s="659"/>
      <c r="CN9" s="659"/>
      <c r="CO9" s="659"/>
      <c r="CP9" s="659"/>
      <c r="CQ9" s="660"/>
      <c r="CR9" s="661">
        <v>1620941</v>
      </c>
      <c r="CS9" s="662"/>
      <c r="CT9" s="662"/>
      <c r="CU9" s="662"/>
      <c r="CV9" s="662"/>
      <c r="CW9" s="662"/>
      <c r="CX9" s="662"/>
      <c r="CY9" s="663"/>
      <c r="CZ9" s="664">
        <v>11.2</v>
      </c>
      <c r="DA9" s="664"/>
      <c r="DB9" s="664"/>
      <c r="DC9" s="664"/>
      <c r="DD9" s="670">
        <v>234652</v>
      </c>
      <c r="DE9" s="662"/>
      <c r="DF9" s="662"/>
      <c r="DG9" s="662"/>
      <c r="DH9" s="662"/>
      <c r="DI9" s="662"/>
      <c r="DJ9" s="662"/>
      <c r="DK9" s="662"/>
      <c r="DL9" s="662"/>
      <c r="DM9" s="662"/>
      <c r="DN9" s="662"/>
      <c r="DO9" s="662"/>
      <c r="DP9" s="663"/>
      <c r="DQ9" s="670">
        <v>1281458</v>
      </c>
      <c r="DR9" s="662"/>
      <c r="DS9" s="662"/>
      <c r="DT9" s="662"/>
      <c r="DU9" s="662"/>
      <c r="DV9" s="662"/>
      <c r="DW9" s="662"/>
      <c r="DX9" s="662"/>
      <c r="DY9" s="662"/>
      <c r="DZ9" s="662"/>
      <c r="EA9" s="662"/>
      <c r="EB9" s="662"/>
      <c r="EC9" s="671"/>
    </row>
    <row r="10" spans="2:143" ht="11.25" customHeight="1" x14ac:dyDescent="0.15">
      <c r="B10" s="658" t="s">
        <v>232</v>
      </c>
      <c r="C10" s="659"/>
      <c r="D10" s="659"/>
      <c r="E10" s="659"/>
      <c r="F10" s="659"/>
      <c r="G10" s="659"/>
      <c r="H10" s="659"/>
      <c r="I10" s="659"/>
      <c r="J10" s="659"/>
      <c r="K10" s="659"/>
      <c r="L10" s="659"/>
      <c r="M10" s="659"/>
      <c r="N10" s="659"/>
      <c r="O10" s="659"/>
      <c r="P10" s="659"/>
      <c r="Q10" s="660"/>
      <c r="R10" s="661" t="s">
        <v>122</v>
      </c>
      <c r="S10" s="662"/>
      <c r="T10" s="662"/>
      <c r="U10" s="662"/>
      <c r="V10" s="662"/>
      <c r="W10" s="662"/>
      <c r="X10" s="662"/>
      <c r="Y10" s="663"/>
      <c r="Z10" s="664" t="s">
        <v>122</v>
      </c>
      <c r="AA10" s="664"/>
      <c r="AB10" s="664"/>
      <c r="AC10" s="664"/>
      <c r="AD10" s="665" t="s">
        <v>122</v>
      </c>
      <c r="AE10" s="665"/>
      <c r="AF10" s="665"/>
      <c r="AG10" s="665"/>
      <c r="AH10" s="665"/>
      <c r="AI10" s="665"/>
      <c r="AJ10" s="665"/>
      <c r="AK10" s="665"/>
      <c r="AL10" s="666" t="s">
        <v>122</v>
      </c>
      <c r="AM10" s="667"/>
      <c r="AN10" s="667"/>
      <c r="AO10" s="668"/>
      <c r="AP10" s="658" t="s">
        <v>233</v>
      </c>
      <c r="AQ10" s="659"/>
      <c r="AR10" s="659"/>
      <c r="AS10" s="659"/>
      <c r="AT10" s="659"/>
      <c r="AU10" s="659"/>
      <c r="AV10" s="659"/>
      <c r="AW10" s="659"/>
      <c r="AX10" s="659"/>
      <c r="AY10" s="659"/>
      <c r="AZ10" s="659"/>
      <c r="BA10" s="659"/>
      <c r="BB10" s="659"/>
      <c r="BC10" s="659"/>
      <c r="BD10" s="659"/>
      <c r="BE10" s="659"/>
      <c r="BF10" s="660"/>
      <c r="BG10" s="661">
        <v>44298</v>
      </c>
      <c r="BH10" s="662"/>
      <c r="BI10" s="662"/>
      <c r="BJ10" s="662"/>
      <c r="BK10" s="662"/>
      <c r="BL10" s="662"/>
      <c r="BM10" s="662"/>
      <c r="BN10" s="663"/>
      <c r="BO10" s="664">
        <v>1.1000000000000001</v>
      </c>
      <c r="BP10" s="664"/>
      <c r="BQ10" s="664"/>
      <c r="BR10" s="664"/>
      <c r="BS10" s="665" t="s">
        <v>122</v>
      </c>
      <c r="BT10" s="665"/>
      <c r="BU10" s="665"/>
      <c r="BV10" s="665"/>
      <c r="BW10" s="665"/>
      <c r="BX10" s="665"/>
      <c r="BY10" s="665"/>
      <c r="BZ10" s="665"/>
      <c r="CA10" s="665"/>
      <c r="CB10" s="669"/>
      <c r="CD10" s="658" t="s">
        <v>234</v>
      </c>
      <c r="CE10" s="659"/>
      <c r="CF10" s="659"/>
      <c r="CG10" s="659"/>
      <c r="CH10" s="659"/>
      <c r="CI10" s="659"/>
      <c r="CJ10" s="659"/>
      <c r="CK10" s="659"/>
      <c r="CL10" s="659"/>
      <c r="CM10" s="659"/>
      <c r="CN10" s="659"/>
      <c r="CO10" s="659"/>
      <c r="CP10" s="659"/>
      <c r="CQ10" s="660"/>
      <c r="CR10" s="661" t="s">
        <v>122</v>
      </c>
      <c r="CS10" s="662"/>
      <c r="CT10" s="662"/>
      <c r="CU10" s="662"/>
      <c r="CV10" s="662"/>
      <c r="CW10" s="662"/>
      <c r="CX10" s="662"/>
      <c r="CY10" s="663"/>
      <c r="CZ10" s="664" t="s">
        <v>122</v>
      </c>
      <c r="DA10" s="664"/>
      <c r="DB10" s="664"/>
      <c r="DC10" s="664"/>
      <c r="DD10" s="670" t="s">
        <v>122</v>
      </c>
      <c r="DE10" s="662"/>
      <c r="DF10" s="662"/>
      <c r="DG10" s="662"/>
      <c r="DH10" s="662"/>
      <c r="DI10" s="662"/>
      <c r="DJ10" s="662"/>
      <c r="DK10" s="662"/>
      <c r="DL10" s="662"/>
      <c r="DM10" s="662"/>
      <c r="DN10" s="662"/>
      <c r="DO10" s="662"/>
      <c r="DP10" s="663"/>
      <c r="DQ10" s="670" t="s">
        <v>122</v>
      </c>
      <c r="DR10" s="662"/>
      <c r="DS10" s="662"/>
      <c r="DT10" s="662"/>
      <c r="DU10" s="662"/>
      <c r="DV10" s="662"/>
      <c r="DW10" s="662"/>
      <c r="DX10" s="662"/>
      <c r="DY10" s="662"/>
      <c r="DZ10" s="662"/>
      <c r="EA10" s="662"/>
      <c r="EB10" s="662"/>
      <c r="EC10" s="671"/>
    </row>
    <row r="11" spans="2:143" ht="11.25" customHeight="1" x14ac:dyDescent="0.15">
      <c r="B11" s="658" t="s">
        <v>235</v>
      </c>
      <c r="C11" s="659"/>
      <c r="D11" s="659"/>
      <c r="E11" s="659"/>
      <c r="F11" s="659"/>
      <c r="G11" s="659"/>
      <c r="H11" s="659"/>
      <c r="I11" s="659"/>
      <c r="J11" s="659"/>
      <c r="K11" s="659"/>
      <c r="L11" s="659"/>
      <c r="M11" s="659"/>
      <c r="N11" s="659"/>
      <c r="O11" s="659"/>
      <c r="P11" s="659"/>
      <c r="Q11" s="660"/>
      <c r="R11" s="661">
        <v>495870</v>
      </c>
      <c r="S11" s="662"/>
      <c r="T11" s="662"/>
      <c r="U11" s="662"/>
      <c r="V11" s="662"/>
      <c r="W11" s="662"/>
      <c r="X11" s="662"/>
      <c r="Y11" s="663"/>
      <c r="Z11" s="666">
        <v>3.3</v>
      </c>
      <c r="AA11" s="667"/>
      <c r="AB11" s="667"/>
      <c r="AC11" s="673"/>
      <c r="AD11" s="670">
        <v>495870</v>
      </c>
      <c r="AE11" s="662"/>
      <c r="AF11" s="662"/>
      <c r="AG11" s="662"/>
      <c r="AH11" s="662"/>
      <c r="AI11" s="662"/>
      <c r="AJ11" s="662"/>
      <c r="AK11" s="663"/>
      <c r="AL11" s="666">
        <v>5.4</v>
      </c>
      <c r="AM11" s="667"/>
      <c r="AN11" s="667"/>
      <c r="AO11" s="668"/>
      <c r="AP11" s="658" t="s">
        <v>236</v>
      </c>
      <c r="AQ11" s="659"/>
      <c r="AR11" s="659"/>
      <c r="AS11" s="659"/>
      <c r="AT11" s="659"/>
      <c r="AU11" s="659"/>
      <c r="AV11" s="659"/>
      <c r="AW11" s="659"/>
      <c r="AX11" s="659"/>
      <c r="AY11" s="659"/>
      <c r="AZ11" s="659"/>
      <c r="BA11" s="659"/>
      <c r="BB11" s="659"/>
      <c r="BC11" s="659"/>
      <c r="BD11" s="659"/>
      <c r="BE11" s="659"/>
      <c r="BF11" s="660"/>
      <c r="BG11" s="661">
        <v>203878</v>
      </c>
      <c r="BH11" s="662"/>
      <c r="BI11" s="662"/>
      <c r="BJ11" s="662"/>
      <c r="BK11" s="662"/>
      <c r="BL11" s="662"/>
      <c r="BM11" s="662"/>
      <c r="BN11" s="663"/>
      <c r="BO11" s="664">
        <v>5.2</v>
      </c>
      <c r="BP11" s="664"/>
      <c r="BQ11" s="664"/>
      <c r="BR11" s="664"/>
      <c r="BS11" s="665" t="s">
        <v>122</v>
      </c>
      <c r="BT11" s="665"/>
      <c r="BU11" s="665"/>
      <c r="BV11" s="665"/>
      <c r="BW11" s="665"/>
      <c r="BX11" s="665"/>
      <c r="BY11" s="665"/>
      <c r="BZ11" s="665"/>
      <c r="CA11" s="665"/>
      <c r="CB11" s="669"/>
      <c r="CD11" s="658" t="s">
        <v>237</v>
      </c>
      <c r="CE11" s="659"/>
      <c r="CF11" s="659"/>
      <c r="CG11" s="659"/>
      <c r="CH11" s="659"/>
      <c r="CI11" s="659"/>
      <c r="CJ11" s="659"/>
      <c r="CK11" s="659"/>
      <c r="CL11" s="659"/>
      <c r="CM11" s="659"/>
      <c r="CN11" s="659"/>
      <c r="CO11" s="659"/>
      <c r="CP11" s="659"/>
      <c r="CQ11" s="660"/>
      <c r="CR11" s="661">
        <v>1159594</v>
      </c>
      <c r="CS11" s="662"/>
      <c r="CT11" s="662"/>
      <c r="CU11" s="662"/>
      <c r="CV11" s="662"/>
      <c r="CW11" s="662"/>
      <c r="CX11" s="662"/>
      <c r="CY11" s="663"/>
      <c r="CZ11" s="664">
        <v>8</v>
      </c>
      <c r="DA11" s="664"/>
      <c r="DB11" s="664"/>
      <c r="DC11" s="664"/>
      <c r="DD11" s="670">
        <v>187402</v>
      </c>
      <c r="DE11" s="662"/>
      <c r="DF11" s="662"/>
      <c r="DG11" s="662"/>
      <c r="DH11" s="662"/>
      <c r="DI11" s="662"/>
      <c r="DJ11" s="662"/>
      <c r="DK11" s="662"/>
      <c r="DL11" s="662"/>
      <c r="DM11" s="662"/>
      <c r="DN11" s="662"/>
      <c r="DO11" s="662"/>
      <c r="DP11" s="663"/>
      <c r="DQ11" s="670">
        <v>896422</v>
      </c>
      <c r="DR11" s="662"/>
      <c r="DS11" s="662"/>
      <c r="DT11" s="662"/>
      <c r="DU11" s="662"/>
      <c r="DV11" s="662"/>
      <c r="DW11" s="662"/>
      <c r="DX11" s="662"/>
      <c r="DY11" s="662"/>
      <c r="DZ11" s="662"/>
      <c r="EA11" s="662"/>
      <c r="EB11" s="662"/>
      <c r="EC11" s="671"/>
    </row>
    <row r="12" spans="2:143" ht="11.25" customHeight="1" x14ac:dyDescent="0.15">
      <c r="B12" s="658" t="s">
        <v>238</v>
      </c>
      <c r="C12" s="659"/>
      <c r="D12" s="659"/>
      <c r="E12" s="659"/>
      <c r="F12" s="659"/>
      <c r="G12" s="659"/>
      <c r="H12" s="659"/>
      <c r="I12" s="659"/>
      <c r="J12" s="659"/>
      <c r="K12" s="659"/>
      <c r="L12" s="659"/>
      <c r="M12" s="659"/>
      <c r="N12" s="659"/>
      <c r="O12" s="659"/>
      <c r="P12" s="659"/>
      <c r="Q12" s="660"/>
      <c r="R12" s="661">
        <v>20352</v>
      </c>
      <c r="S12" s="662"/>
      <c r="T12" s="662"/>
      <c r="U12" s="662"/>
      <c r="V12" s="662"/>
      <c r="W12" s="662"/>
      <c r="X12" s="662"/>
      <c r="Y12" s="663"/>
      <c r="Z12" s="664">
        <v>0.1</v>
      </c>
      <c r="AA12" s="664"/>
      <c r="AB12" s="664"/>
      <c r="AC12" s="664"/>
      <c r="AD12" s="665">
        <v>20352</v>
      </c>
      <c r="AE12" s="665"/>
      <c r="AF12" s="665"/>
      <c r="AG12" s="665"/>
      <c r="AH12" s="665"/>
      <c r="AI12" s="665"/>
      <c r="AJ12" s="665"/>
      <c r="AK12" s="665"/>
      <c r="AL12" s="666">
        <v>0.2</v>
      </c>
      <c r="AM12" s="667"/>
      <c r="AN12" s="667"/>
      <c r="AO12" s="668"/>
      <c r="AP12" s="658" t="s">
        <v>239</v>
      </c>
      <c r="AQ12" s="659"/>
      <c r="AR12" s="659"/>
      <c r="AS12" s="659"/>
      <c r="AT12" s="659"/>
      <c r="AU12" s="659"/>
      <c r="AV12" s="659"/>
      <c r="AW12" s="659"/>
      <c r="AX12" s="659"/>
      <c r="AY12" s="659"/>
      <c r="AZ12" s="659"/>
      <c r="BA12" s="659"/>
      <c r="BB12" s="659"/>
      <c r="BC12" s="659"/>
      <c r="BD12" s="659"/>
      <c r="BE12" s="659"/>
      <c r="BF12" s="660"/>
      <c r="BG12" s="661">
        <v>2573569</v>
      </c>
      <c r="BH12" s="662"/>
      <c r="BI12" s="662"/>
      <c r="BJ12" s="662"/>
      <c r="BK12" s="662"/>
      <c r="BL12" s="662"/>
      <c r="BM12" s="662"/>
      <c r="BN12" s="663"/>
      <c r="BO12" s="664">
        <v>65.5</v>
      </c>
      <c r="BP12" s="664"/>
      <c r="BQ12" s="664"/>
      <c r="BR12" s="664"/>
      <c r="BS12" s="665" t="s">
        <v>122</v>
      </c>
      <c r="BT12" s="665"/>
      <c r="BU12" s="665"/>
      <c r="BV12" s="665"/>
      <c r="BW12" s="665"/>
      <c r="BX12" s="665"/>
      <c r="BY12" s="665"/>
      <c r="BZ12" s="665"/>
      <c r="CA12" s="665"/>
      <c r="CB12" s="669"/>
      <c r="CD12" s="658" t="s">
        <v>240</v>
      </c>
      <c r="CE12" s="659"/>
      <c r="CF12" s="659"/>
      <c r="CG12" s="659"/>
      <c r="CH12" s="659"/>
      <c r="CI12" s="659"/>
      <c r="CJ12" s="659"/>
      <c r="CK12" s="659"/>
      <c r="CL12" s="659"/>
      <c r="CM12" s="659"/>
      <c r="CN12" s="659"/>
      <c r="CO12" s="659"/>
      <c r="CP12" s="659"/>
      <c r="CQ12" s="660"/>
      <c r="CR12" s="661">
        <v>622426</v>
      </c>
      <c r="CS12" s="662"/>
      <c r="CT12" s="662"/>
      <c r="CU12" s="662"/>
      <c r="CV12" s="662"/>
      <c r="CW12" s="662"/>
      <c r="CX12" s="662"/>
      <c r="CY12" s="663"/>
      <c r="CZ12" s="664">
        <v>4.3</v>
      </c>
      <c r="DA12" s="664"/>
      <c r="DB12" s="664"/>
      <c r="DC12" s="664"/>
      <c r="DD12" s="670">
        <v>148923</v>
      </c>
      <c r="DE12" s="662"/>
      <c r="DF12" s="662"/>
      <c r="DG12" s="662"/>
      <c r="DH12" s="662"/>
      <c r="DI12" s="662"/>
      <c r="DJ12" s="662"/>
      <c r="DK12" s="662"/>
      <c r="DL12" s="662"/>
      <c r="DM12" s="662"/>
      <c r="DN12" s="662"/>
      <c r="DO12" s="662"/>
      <c r="DP12" s="663"/>
      <c r="DQ12" s="670">
        <v>436658</v>
      </c>
      <c r="DR12" s="662"/>
      <c r="DS12" s="662"/>
      <c r="DT12" s="662"/>
      <c r="DU12" s="662"/>
      <c r="DV12" s="662"/>
      <c r="DW12" s="662"/>
      <c r="DX12" s="662"/>
      <c r="DY12" s="662"/>
      <c r="DZ12" s="662"/>
      <c r="EA12" s="662"/>
      <c r="EB12" s="662"/>
      <c r="EC12" s="671"/>
    </row>
    <row r="13" spans="2:143" ht="11.25" customHeight="1" x14ac:dyDescent="0.15">
      <c r="B13" s="658" t="s">
        <v>241</v>
      </c>
      <c r="C13" s="659"/>
      <c r="D13" s="659"/>
      <c r="E13" s="659"/>
      <c r="F13" s="659"/>
      <c r="G13" s="659"/>
      <c r="H13" s="659"/>
      <c r="I13" s="659"/>
      <c r="J13" s="659"/>
      <c r="K13" s="659"/>
      <c r="L13" s="659"/>
      <c r="M13" s="659"/>
      <c r="N13" s="659"/>
      <c r="O13" s="659"/>
      <c r="P13" s="659"/>
      <c r="Q13" s="660"/>
      <c r="R13" s="661" t="s">
        <v>122</v>
      </c>
      <c r="S13" s="662"/>
      <c r="T13" s="662"/>
      <c r="U13" s="662"/>
      <c r="V13" s="662"/>
      <c r="W13" s="662"/>
      <c r="X13" s="662"/>
      <c r="Y13" s="663"/>
      <c r="Z13" s="664" t="s">
        <v>122</v>
      </c>
      <c r="AA13" s="664"/>
      <c r="AB13" s="664"/>
      <c r="AC13" s="664"/>
      <c r="AD13" s="665" t="s">
        <v>122</v>
      </c>
      <c r="AE13" s="665"/>
      <c r="AF13" s="665"/>
      <c r="AG13" s="665"/>
      <c r="AH13" s="665"/>
      <c r="AI13" s="665"/>
      <c r="AJ13" s="665"/>
      <c r="AK13" s="665"/>
      <c r="AL13" s="666" t="s">
        <v>122</v>
      </c>
      <c r="AM13" s="667"/>
      <c r="AN13" s="667"/>
      <c r="AO13" s="668"/>
      <c r="AP13" s="658" t="s">
        <v>242</v>
      </c>
      <c r="AQ13" s="659"/>
      <c r="AR13" s="659"/>
      <c r="AS13" s="659"/>
      <c r="AT13" s="659"/>
      <c r="AU13" s="659"/>
      <c r="AV13" s="659"/>
      <c r="AW13" s="659"/>
      <c r="AX13" s="659"/>
      <c r="AY13" s="659"/>
      <c r="AZ13" s="659"/>
      <c r="BA13" s="659"/>
      <c r="BB13" s="659"/>
      <c r="BC13" s="659"/>
      <c r="BD13" s="659"/>
      <c r="BE13" s="659"/>
      <c r="BF13" s="660"/>
      <c r="BG13" s="661">
        <v>2556068</v>
      </c>
      <c r="BH13" s="662"/>
      <c r="BI13" s="662"/>
      <c r="BJ13" s="662"/>
      <c r="BK13" s="662"/>
      <c r="BL13" s="662"/>
      <c r="BM13" s="662"/>
      <c r="BN13" s="663"/>
      <c r="BO13" s="664">
        <v>65</v>
      </c>
      <c r="BP13" s="664"/>
      <c r="BQ13" s="664"/>
      <c r="BR13" s="664"/>
      <c r="BS13" s="665" t="s">
        <v>122</v>
      </c>
      <c r="BT13" s="665"/>
      <c r="BU13" s="665"/>
      <c r="BV13" s="665"/>
      <c r="BW13" s="665"/>
      <c r="BX13" s="665"/>
      <c r="BY13" s="665"/>
      <c r="BZ13" s="665"/>
      <c r="CA13" s="665"/>
      <c r="CB13" s="669"/>
      <c r="CD13" s="658" t="s">
        <v>243</v>
      </c>
      <c r="CE13" s="659"/>
      <c r="CF13" s="659"/>
      <c r="CG13" s="659"/>
      <c r="CH13" s="659"/>
      <c r="CI13" s="659"/>
      <c r="CJ13" s="659"/>
      <c r="CK13" s="659"/>
      <c r="CL13" s="659"/>
      <c r="CM13" s="659"/>
      <c r="CN13" s="659"/>
      <c r="CO13" s="659"/>
      <c r="CP13" s="659"/>
      <c r="CQ13" s="660"/>
      <c r="CR13" s="661">
        <v>1140230</v>
      </c>
      <c r="CS13" s="662"/>
      <c r="CT13" s="662"/>
      <c r="CU13" s="662"/>
      <c r="CV13" s="662"/>
      <c r="CW13" s="662"/>
      <c r="CX13" s="662"/>
      <c r="CY13" s="663"/>
      <c r="CZ13" s="664">
        <v>7.9</v>
      </c>
      <c r="DA13" s="664"/>
      <c r="DB13" s="664"/>
      <c r="DC13" s="664"/>
      <c r="DD13" s="670">
        <v>556823</v>
      </c>
      <c r="DE13" s="662"/>
      <c r="DF13" s="662"/>
      <c r="DG13" s="662"/>
      <c r="DH13" s="662"/>
      <c r="DI13" s="662"/>
      <c r="DJ13" s="662"/>
      <c r="DK13" s="662"/>
      <c r="DL13" s="662"/>
      <c r="DM13" s="662"/>
      <c r="DN13" s="662"/>
      <c r="DO13" s="662"/>
      <c r="DP13" s="663"/>
      <c r="DQ13" s="670">
        <v>690491</v>
      </c>
      <c r="DR13" s="662"/>
      <c r="DS13" s="662"/>
      <c r="DT13" s="662"/>
      <c r="DU13" s="662"/>
      <c r="DV13" s="662"/>
      <c r="DW13" s="662"/>
      <c r="DX13" s="662"/>
      <c r="DY13" s="662"/>
      <c r="DZ13" s="662"/>
      <c r="EA13" s="662"/>
      <c r="EB13" s="662"/>
      <c r="EC13" s="671"/>
    </row>
    <row r="14" spans="2:143" ht="11.25" customHeight="1" x14ac:dyDescent="0.15">
      <c r="B14" s="658" t="s">
        <v>244</v>
      </c>
      <c r="C14" s="659"/>
      <c r="D14" s="659"/>
      <c r="E14" s="659"/>
      <c r="F14" s="659"/>
      <c r="G14" s="659"/>
      <c r="H14" s="659"/>
      <c r="I14" s="659"/>
      <c r="J14" s="659"/>
      <c r="K14" s="659"/>
      <c r="L14" s="659"/>
      <c r="M14" s="659"/>
      <c r="N14" s="659"/>
      <c r="O14" s="659"/>
      <c r="P14" s="659"/>
      <c r="Q14" s="660"/>
      <c r="R14" s="661">
        <v>165</v>
      </c>
      <c r="S14" s="662"/>
      <c r="T14" s="662"/>
      <c r="U14" s="662"/>
      <c r="V14" s="662"/>
      <c r="W14" s="662"/>
      <c r="X14" s="662"/>
      <c r="Y14" s="663"/>
      <c r="Z14" s="664">
        <v>0</v>
      </c>
      <c r="AA14" s="664"/>
      <c r="AB14" s="664"/>
      <c r="AC14" s="664"/>
      <c r="AD14" s="665">
        <v>165</v>
      </c>
      <c r="AE14" s="665"/>
      <c r="AF14" s="665"/>
      <c r="AG14" s="665"/>
      <c r="AH14" s="665"/>
      <c r="AI14" s="665"/>
      <c r="AJ14" s="665"/>
      <c r="AK14" s="665"/>
      <c r="AL14" s="666">
        <v>0</v>
      </c>
      <c r="AM14" s="667"/>
      <c r="AN14" s="667"/>
      <c r="AO14" s="668"/>
      <c r="AP14" s="658" t="s">
        <v>245</v>
      </c>
      <c r="AQ14" s="659"/>
      <c r="AR14" s="659"/>
      <c r="AS14" s="659"/>
      <c r="AT14" s="659"/>
      <c r="AU14" s="659"/>
      <c r="AV14" s="659"/>
      <c r="AW14" s="659"/>
      <c r="AX14" s="659"/>
      <c r="AY14" s="659"/>
      <c r="AZ14" s="659"/>
      <c r="BA14" s="659"/>
      <c r="BB14" s="659"/>
      <c r="BC14" s="659"/>
      <c r="BD14" s="659"/>
      <c r="BE14" s="659"/>
      <c r="BF14" s="660"/>
      <c r="BG14" s="661">
        <v>82792</v>
      </c>
      <c r="BH14" s="662"/>
      <c r="BI14" s="662"/>
      <c r="BJ14" s="662"/>
      <c r="BK14" s="662"/>
      <c r="BL14" s="662"/>
      <c r="BM14" s="662"/>
      <c r="BN14" s="663"/>
      <c r="BO14" s="664">
        <v>2.1</v>
      </c>
      <c r="BP14" s="664"/>
      <c r="BQ14" s="664"/>
      <c r="BR14" s="664"/>
      <c r="BS14" s="665" t="s">
        <v>122</v>
      </c>
      <c r="BT14" s="665"/>
      <c r="BU14" s="665"/>
      <c r="BV14" s="665"/>
      <c r="BW14" s="665"/>
      <c r="BX14" s="665"/>
      <c r="BY14" s="665"/>
      <c r="BZ14" s="665"/>
      <c r="CA14" s="665"/>
      <c r="CB14" s="669"/>
      <c r="CD14" s="658" t="s">
        <v>246</v>
      </c>
      <c r="CE14" s="659"/>
      <c r="CF14" s="659"/>
      <c r="CG14" s="659"/>
      <c r="CH14" s="659"/>
      <c r="CI14" s="659"/>
      <c r="CJ14" s="659"/>
      <c r="CK14" s="659"/>
      <c r="CL14" s="659"/>
      <c r="CM14" s="659"/>
      <c r="CN14" s="659"/>
      <c r="CO14" s="659"/>
      <c r="CP14" s="659"/>
      <c r="CQ14" s="660"/>
      <c r="CR14" s="661">
        <v>930581</v>
      </c>
      <c r="CS14" s="662"/>
      <c r="CT14" s="662"/>
      <c r="CU14" s="662"/>
      <c r="CV14" s="662"/>
      <c r="CW14" s="662"/>
      <c r="CX14" s="662"/>
      <c r="CY14" s="663"/>
      <c r="CZ14" s="664">
        <v>6.4</v>
      </c>
      <c r="DA14" s="664"/>
      <c r="DB14" s="664"/>
      <c r="DC14" s="664"/>
      <c r="DD14" s="670">
        <v>415895</v>
      </c>
      <c r="DE14" s="662"/>
      <c r="DF14" s="662"/>
      <c r="DG14" s="662"/>
      <c r="DH14" s="662"/>
      <c r="DI14" s="662"/>
      <c r="DJ14" s="662"/>
      <c r="DK14" s="662"/>
      <c r="DL14" s="662"/>
      <c r="DM14" s="662"/>
      <c r="DN14" s="662"/>
      <c r="DO14" s="662"/>
      <c r="DP14" s="663"/>
      <c r="DQ14" s="670">
        <v>552494</v>
      </c>
      <c r="DR14" s="662"/>
      <c r="DS14" s="662"/>
      <c r="DT14" s="662"/>
      <c r="DU14" s="662"/>
      <c r="DV14" s="662"/>
      <c r="DW14" s="662"/>
      <c r="DX14" s="662"/>
      <c r="DY14" s="662"/>
      <c r="DZ14" s="662"/>
      <c r="EA14" s="662"/>
      <c r="EB14" s="662"/>
      <c r="EC14" s="671"/>
    </row>
    <row r="15" spans="2:143" ht="11.25" customHeight="1" x14ac:dyDescent="0.15">
      <c r="B15" s="658" t="s">
        <v>247</v>
      </c>
      <c r="C15" s="659"/>
      <c r="D15" s="659"/>
      <c r="E15" s="659"/>
      <c r="F15" s="659"/>
      <c r="G15" s="659"/>
      <c r="H15" s="659"/>
      <c r="I15" s="659"/>
      <c r="J15" s="659"/>
      <c r="K15" s="659"/>
      <c r="L15" s="659"/>
      <c r="M15" s="659"/>
      <c r="N15" s="659"/>
      <c r="O15" s="659"/>
      <c r="P15" s="659"/>
      <c r="Q15" s="660"/>
      <c r="R15" s="661" t="s">
        <v>122</v>
      </c>
      <c r="S15" s="662"/>
      <c r="T15" s="662"/>
      <c r="U15" s="662"/>
      <c r="V15" s="662"/>
      <c r="W15" s="662"/>
      <c r="X15" s="662"/>
      <c r="Y15" s="663"/>
      <c r="Z15" s="664" t="s">
        <v>122</v>
      </c>
      <c r="AA15" s="664"/>
      <c r="AB15" s="664"/>
      <c r="AC15" s="664"/>
      <c r="AD15" s="665" t="s">
        <v>122</v>
      </c>
      <c r="AE15" s="665"/>
      <c r="AF15" s="665"/>
      <c r="AG15" s="665"/>
      <c r="AH15" s="665"/>
      <c r="AI15" s="665"/>
      <c r="AJ15" s="665"/>
      <c r="AK15" s="665"/>
      <c r="AL15" s="666" t="s">
        <v>122</v>
      </c>
      <c r="AM15" s="667"/>
      <c r="AN15" s="667"/>
      <c r="AO15" s="668"/>
      <c r="AP15" s="658" t="s">
        <v>248</v>
      </c>
      <c r="AQ15" s="659"/>
      <c r="AR15" s="659"/>
      <c r="AS15" s="659"/>
      <c r="AT15" s="659"/>
      <c r="AU15" s="659"/>
      <c r="AV15" s="659"/>
      <c r="AW15" s="659"/>
      <c r="AX15" s="659"/>
      <c r="AY15" s="659"/>
      <c r="AZ15" s="659"/>
      <c r="BA15" s="659"/>
      <c r="BB15" s="659"/>
      <c r="BC15" s="659"/>
      <c r="BD15" s="659"/>
      <c r="BE15" s="659"/>
      <c r="BF15" s="660"/>
      <c r="BG15" s="661">
        <v>116188</v>
      </c>
      <c r="BH15" s="662"/>
      <c r="BI15" s="662"/>
      <c r="BJ15" s="662"/>
      <c r="BK15" s="662"/>
      <c r="BL15" s="662"/>
      <c r="BM15" s="662"/>
      <c r="BN15" s="663"/>
      <c r="BO15" s="664">
        <v>3</v>
      </c>
      <c r="BP15" s="664"/>
      <c r="BQ15" s="664"/>
      <c r="BR15" s="664"/>
      <c r="BS15" s="665" t="s">
        <v>122</v>
      </c>
      <c r="BT15" s="665"/>
      <c r="BU15" s="665"/>
      <c r="BV15" s="665"/>
      <c r="BW15" s="665"/>
      <c r="BX15" s="665"/>
      <c r="BY15" s="665"/>
      <c r="BZ15" s="665"/>
      <c r="CA15" s="665"/>
      <c r="CB15" s="669"/>
      <c r="CD15" s="658" t="s">
        <v>249</v>
      </c>
      <c r="CE15" s="659"/>
      <c r="CF15" s="659"/>
      <c r="CG15" s="659"/>
      <c r="CH15" s="659"/>
      <c r="CI15" s="659"/>
      <c r="CJ15" s="659"/>
      <c r="CK15" s="659"/>
      <c r="CL15" s="659"/>
      <c r="CM15" s="659"/>
      <c r="CN15" s="659"/>
      <c r="CO15" s="659"/>
      <c r="CP15" s="659"/>
      <c r="CQ15" s="660"/>
      <c r="CR15" s="661">
        <v>1173969</v>
      </c>
      <c r="CS15" s="662"/>
      <c r="CT15" s="662"/>
      <c r="CU15" s="662"/>
      <c r="CV15" s="662"/>
      <c r="CW15" s="662"/>
      <c r="CX15" s="662"/>
      <c r="CY15" s="663"/>
      <c r="CZ15" s="664">
        <v>8.1</v>
      </c>
      <c r="DA15" s="664"/>
      <c r="DB15" s="664"/>
      <c r="DC15" s="664"/>
      <c r="DD15" s="670">
        <v>113943</v>
      </c>
      <c r="DE15" s="662"/>
      <c r="DF15" s="662"/>
      <c r="DG15" s="662"/>
      <c r="DH15" s="662"/>
      <c r="DI15" s="662"/>
      <c r="DJ15" s="662"/>
      <c r="DK15" s="662"/>
      <c r="DL15" s="662"/>
      <c r="DM15" s="662"/>
      <c r="DN15" s="662"/>
      <c r="DO15" s="662"/>
      <c r="DP15" s="663"/>
      <c r="DQ15" s="670">
        <v>929891</v>
      </c>
      <c r="DR15" s="662"/>
      <c r="DS15" s="662"/>
      <c r="DT15" s="662"/>
      <c r="DU15" s="662"/>
      <c r="DV15" s="662"/>
      <c r="DW15" s="662"/>
      <c r="DX15" s="662"/>
      <c r="DY15" s="662"/>
      <c r="DZ15" s="662"/>
      <c r="EA15" s="662"/>
      <c r="EB15" s="662"/>
      <c r="EC15" s="671"/>
    </row>
    <row r="16" spans="2:143" ht="11.25" customHeight="1" x14ac:dyDescent="0.15">
      <c r="B16" s="658" t="s">
        <v>250</v>
      </c>
      <c r="C16" s="659"/>
      <c r="D16" s="659"/>
      <c r="E16" s="659"/>
      <c r="F16" s="659"/>
      <c r="G16" s="659"/>
      <c r="H16" s="659"/>
      <c r="I16" s="659"/>
      <c r="J16" s="659"/>
      <c r="K16" s="659"/>
      <c r="L16" s="659"/>
      <c r="M16" s="659"/>
      <c r="N16" s="659"/>
      <c r="O16" s="659"/>
      <c r="P16" s="659"/>
      <c r="Q16" s="660"/>
      <c r="R16" s="661">
        <v>19822</v>
      </c>
      <c r="S16" s="662"/>
      <c r="T16" s="662"/>
      <c r="U16" s="662"/>
      <c r="V16" s="662"/>
      <c r="W16" s="662"/>
      <c r="X16" s="662"/>
      <c r="Y16" s="663"/>
      <c r="Z16" s="664">
        <v>0.1</v>
      </c>
      <c r="AA16" s="664"/>
      <c r="AB16" s="664"/>
      <c r="AC16" s="664"/>
      <c r="AD16" s="665">
        <v>19822</v>
      </c>
      <c r="AE16" s="665"/>
      <c r="AF16" s="665"/>
      <c r="AG16" s="665"/>
      <c r="AH16" s="665"/>
      <c r="AI16" s="665"/>
      <c r="AJ16" s="665"/>
      <c r="AK16" s="665"/>
      <c r="AL16" s="666">
        <v>0.2</v>
      </c>
      <c r="AM16" s="667"/>
      <c r="AN16" s="667"/>
      <c r="AO16" s="668"/>
      <c r="AP16" s="658" t="s">
        <v>251</v>
      </c>
      <c r="AQ16" s="659"/>
      <c r="AR16" s="659"/>
      <c r="AS16" s="659"/>
      <c r="AT16" s="659"/>
      <c r="AU16" s="659"/>
      <c r="AV16" s="659"/>
      <c r="AW16" s="659"/>
      <c r="AX16" s="659"/>
      <c r="AY16" s="659"/>
      <c r="AZ16" s="659"/>
      <c r="BA16" s="659"/>
      <c r="BB16" s="659"/>
      <c r="BC16" s="659"/>
      <c r="BD16" s="659"/>
      <c r="BE16" s="659"/>
      <c r="BF16" s="660"/>
      <c r="BG16" s="661">
        <v>1573</v>
      </c>
      <c r="BH16" s="662"/>
      <c r="BI16" s="662"/>
      <c r="BJ16" s="662"/>
      <c r="BK16" s="662"/>
      <c r="BL16" s="662"/>
      <c r="BM16" s="662"/>
      <c r="BN16" s="663"/>
      <c r="BO16" s="664">
        <v>0</v>
      </c>
      <c r="BP16" s="664"/>
      <c r="BQ16" s="664"/>
      <c r="BR16" s="664"/>
      <c r="BS16" s="665" t="s">
        <v>122</v>
      </c>
      <c r="BT16" s="665"/>
      <c r="BU16" s="665"/>
      <c r="BV16" s="665"/>
      <c r="BW16" s="665"/>
      <c r="BX16" s="665"/>
      <c r="BY16" s="665"/>
      <c r="BZ16" s="665"/>
      <c r="CA16" s="665"/>
      <c r="CB16" s="669"/>
      <c r="CD16" s="658" t="s">
        <v>252</v>
      </c>
      <c r="CE16" s="659"/>
      <c r="CF16" s="659"/>
      <c r="CG16" s="659"/>
      <c r="CH16" s="659"/>
      <c r="CI16" s="659"/>
      <c r="CJ16" s="659"/>
      <c r="CK16" s="659"/>
      <c r="CL16" s="659"/>
      <c r="CM16" s="659"/>
      <c r="CN16" s="659"/>
      <c r="CO16" s="659"/>
      <c r="CP16" s="659"/>
      <c r="CQ16" s="660"/>
      <c r="CR16" s="661">
        <v>146866</v>
      </c>
      <c r="CS16" s="662"/>
      <c r="CT16" s="662"/>
      <c r="CU16" s="662"/>
      <c r="CV16" s="662"/>
      <c r="CW16" s="662"/>
      <c r="CX16" s="662"/>
      <c r="CY16" s="663"/>
      <c r="CZ16" s="664">
        <v>1</v>
      </c>
      <c r="DA16" s="664"/>
      <c r="DB16" s="664"/>
      <c r="DC16" s="664"/>
      <c r="DD16" s="670" t="s">
        <v>122</v>
      </c>
      <c r="DE16" s="662"/>
      <c r="DF16" s="662"/>
      <c r="DG16" s="662"/>
      <c r="DH16" s="662"/>
      <c r="DI16" s="662"/>
      <c r="DJ16" s="662"/>
      <c r="DK16" s="662"/>
      <c r="DL16" s="662"/>
      <c r="DM16" s="662"/>
      <c r="DN16" s="662"/>
      <c r="DO16" s="662"/>
      <c r="DP16" s="663"/>
      <c r="DQ16" s="670">
        <v>59970</v>
      </c>
      <c r="DR16" s="662"/>
      <c r="DS16" s="662"/>
      <c r="DT16" s="662"/>
      <c r="DU16" s="662"/>
      <c r="DV16" s="662"/>
      <c r="DW16" s="662"/>
      <c r="DX16" s="662"/>
      <c r="DY16" s="662"/>
      <c r="DZ16" s="662"/>
      <c r="EA16" s="662"/>
      <c r="EB16" s="662"/>
      <c r="EC16" s="671"/>
    </row>
    <row r="17" spans="2:133" ht="11.25" customHeight="1" x14ac:dyDescent="0.15">
      <c r="B17" s="658" t="s">
        <v>253</v>
      </c>
      <c r="C17" s="659"/>
      <c r="D17" s="659"/>
      <c r="E17" s="659"/>
      <c r="F17" s="659"/>
      <c r="G17" s="659"/>
      <c r="H17" s="659"/>
      <c r="I17" s="659"/>
      <c r="J17" s="659"/>
      <c r="K17" s="659"/>
      <c r="L17" s="659"/>
      <c r="M17" s="659"/>
      <c r="N17" s="659"/>
      <c r="O17" s="659"/>
      <c r="P17" s="659"/>
      <c r="Q17" s="660"/>
      <c r="R17" s="661">
        <v>42514</v>
      </c>
      <c r="S17" s="662"/>
      <c r="T17" s="662"/>
      <c r="U17" s="662"/>
      <c r="V17" s="662"/>
      <c r="W17" s="662"/>
      <c r="X17" s="662"/>
      <c r="Y17" s="663"/>
      <c r="Z17" s="664">
        <v>0.3</v>
      </c>
      <c r="AA17" s="664"/>
      <c r="AB17" s="664"/>
      <c r="AC17" s="664"/>
      <c r="AD17" s="665">
        <v>42514</v>
      </c>
      <c r="AE17" s="665"/>
      <c r="AF17" s="665"/>
      <c r="AG17" s="665"/>
      <c r="AH17" s="665"/>
      <c r="AI17" s="665"/>
      <c r="AJ17" s="665"/>
      <c r="AK17" s="665"/>
      <c r="AL17" s="666">
        <v>0.5</v>
      </c>
      <c r="AM17" s="667"/>
      <c r="AN17" s="667"/>
      <c r="AO17" s="668"/>
      <c r="AP17" s="658" t="s">
        <v>254</v>
      </c>
      <c r="AQ17" s="659"/>
      <c r="AR17" s="659"/>
      <c r="AS17" s="659"/>
      <c r="AT17" s="659"/>
      <c r="AU17" s="659"/>
      <c r="AV17" s="659"/>
      <c r="AW17" s="659"/>
      <c r="AX17" s="659"/>
      <c r="AY17" s="659"/>
      <c r="AZ17" s="659"/>
      <c r="BA17" s="659"/>
      <c r="BB17" s="659"/>
      <c r="BC17" s="659"/>
      <c r="BD17" s="659"/>
      <c r="BE17" s="659"/>
      <c r="BF17" s="660"/>
      <c r="BG17" s="661" t="s">
        <v>122</v>
      </c>
      <c r="BH17" s="662"/>
      <c r="BI17" s="662"/>
      <c r="BJ17" s="662"/>
      <c r="BK17" s="662"/>
      <c r="BL17" s="662"/>
      <c r="BM17" s="662"/>
      <c r="BN17" s="663"/>
      <c r="BO17" s="664" t="s">
        <v>122</v>
      </c>
      <c r="BP17" s="664"/>
      <c r="BQ17" s="664"/>
      <c r="BR17" s="664"/>
      <c r="BS17" s="665" t="s">
        <v>122</v>
      </c>
      <c r="BT17" s="665"/>
      <c r="BU17" s="665"/>
      <c r="BV17" s="665"/>
      <c r="BW17" s="665"/>
      <c r="BX17" s="665"/>
      <c r="BY17" s="665"/>
      <c r="BZ17" s="665"/>
      <c r="CA17" s="665"/>
      <c r="CB17" s="669"/>
      <c r="CD17" s="658" t="s">
        <v>255</v>
      </c>
      <c r="CE17" s="659"/>
      <c r="CF17" s="659"/>
      <c r="CG17" s="659"/>
      <c r="CH17" s="659"/>
      <c r="CI17" s="659"/>
      <c r="CJ17" s="659"/>
      <c r="CK17" s="659"/>
      <c r="CL17" s="659"/>
      <c r="CM17" s="659"/>
      <c r="CN17" s="659"/>
      <c r="CO17" s="659"/>
      <c r="CP17" s="659"/>
      <c r="CQ17" s="660"/>
      <c r="CR17" s="661">
        <v>1593760</v>
      </c>
      <c r="CS17" s="662"/>
      <c r="CT17" s="662"/>
      <c r="CU17" s="662"/>
      <c r="CV17" s="662"/>
      <c r="CW17" s="662"/>
      <c r="CX17" s="662"/>
      <c r="CY17" s="663"/>
      <c r="CZ17" s="664">
        <v>11</v>
      </c>
      <c r="DA17" s="664"/>
      <c r="DB17" s="664"/>
      <c r="DC17" s="664"/>
      <c r="DD17" s="670" t="s">
        <v>122</v>
      </c>
      <c r="DE17" s="662"/>
      <c r="DF17" s="662"/>
      <c r="DG17" s="662"/>
      <c r="DH17" s="662"/>
      <c r="DI17" s="662"/>
      <c r="DJ17" s="662"/>
      <c r="DK17" s="662"/>
      <c r="DL17" s="662"/>
      <c r="DM17" s="662"/>
      <c r="DN17" s="662"/>
      <c r="DO17" s="662"/>
      <c r="DP17" s="663"/>
      <c r="DQ17" s="670">
        <v>1571894</v>
      </c>
      <c r="DR17" s="662"/>
      <c r="DS17" s="662"/>
      <c r="DT17" s="662"/>
      <c r="DU17" s="662"/>
      <c r="DV17" s="662"/>
      <c r="DW17" s="662"/>
      <c r="DX17" s="662"/>
      <c r="DY17" s="662"/>
      <c r="DZ17" s="662"/>
      <c r="EA17" s="662"/>
      <c r="EB17" s="662"/>
      <c r="EC17" s="671"/>
    </row>
    <row r="18" spans="2:133" ht="11.25" customHeight="1" x14ac:dyDescent="0.15">
      <c r="B18" s="658" t="s">
        <v>256</v>
      </c>
      <c r="C18" s="659"/>
      <c r="D18" s="659"/>
      <c r="E18" s="659"/>
      <c r="F18" s="659"/>
      <c r="G18" s="659"/>
      <c r="H18" s="659"/>
      <c r="I18" s="659"/>
      <c r="J18" s="659"/>
      <c r="K18" s="659"/>
      <c r="L18" s="659"/>
      <c r="M18" s="659"/>
      <c r="N18" s="659"/>
      <c r="O18" s="659"/>
      <c r="P18" s="659"/>
      <c r="Q18" s="660"/>
      <c r="R18" s="661">
        <v>12408</v>
      </c>
      <c r="S18" s="662"/>
      <c r="T18" s="662"/>
      <c r="U18" s="662"/>
      <c r="V18" s="662"/>
      <c r="W18" s="662"/>
      <c r="X18" s="662"/>
      <c r="Y18" s="663"/>
      <c r="Z18" s="664">
        <v>0.1</v>
      </c>
      <c r="AA18" s="664"/>
      <c r="AB18" s="664"/>
      <c r="AC18" s="664"/>
      <c r="AD18" s="665">
        <v>12408</v>
      </c>
      <c r="AE18" s="665"/>
      <c r="AF18" s="665"/>
      <c r="AG18" s="665"/>
      <c r="AH18" s="665"/>
      <c r="AI18" s="665"/>
      <c r="AJ18" s="665"/>
      <c r="AK18" s="665"/>
      <c r="AL18" s="666">
        <v>0.1</v>
      </c>
      <c r="AM18" s="667"/>
      <c r="AN18" s="667"/>
      <c r="AO18" s="668"/>
      <c r="AP18" s="658" t="s">
        <v>257</v>
      </c>
      <c r="AQ18" s="659"/>
      <c r="AR18" s="659"/>
      <c r="AS18" s="659"/>
      <c r="AT18" s="659"/>
      <c r="AU18" s="659"/>
      <c r="AV18" s="659"/>
      <c r="AW18" s="659"/>
      <c r="AX18" s="659"/>
      <c r="AY18" s="659"/>
      <c r="AZ18" s="659"/>
      <c r="BA18" s="659"/>
      <c r="BB18" s="659"/>
      <c r="BC18" s="659"/>
      <c r="BD18" s="659"/>
      <c r="BE18" s="659"/>
      <c r="BF18" s="660"/>
      <c r="BG18" s="661" t="s">
        <v>122</v>
      </c>
      <c r="BH18" s="662"/>
      <c r="BI18" s="662"/>
      <c r="BJ18" s="662"/>
      <c r="BK18" s="662"/>
      <c r="BL18" s="662"/>
      <c r="BM18" s="662"/>
      <c r="BN18" s="663"/>
      <c r="BO18" s="664" t="s">
        <v>122</v>
      </c>
      <c r="BP18" s="664"/>
      <c r="BQ18" s="664"/>
      <c r="BR18" s="664"/>
      <c r="BS18" s="665" t="s">
        <v>122</v>
      </c>
      <c r="BT18" s="665"/>
      <c r="BU18" s="665"/>
      <c r="BV18" s="665"/>
      <c r="BW18" s="665"/>
      <c r="BX18" s="665"/>
      <c r="BY18" s="665"/>
      <c r="BZ18" s="665"/>
      <c r="CA18" s="665"/>
      <c r="CB18" s="669"/>
      <c r="CD18" s="658" t="s">
        <v>258</v>
      </c>
      <c r="CE18" s="659"/>
      <c r="CF18" s="659"/>
      <c r="CG18" s="659"/>
      <c r="CH18" s="659"/>
      <c r="CI18" s="659"/>
      <c r="CJ18" s="659"/>
      <c r="CK18" s="659"/>
      <c r="CL18" s="659"/>
      <c r="CM18" s="659"/>
      <c r="CN18" s="659"/>
      <c r="CO18" s="659"/>
      <c r="CP18" s="659"/>
      <c r="CQ18" s="660"/>
      <c r="CR18" s="661" t="s">
        <v>122</v>
      </c>
      <c r="CS18" s="662"/>
      <c r="CT18" s="662"/>
      <c r="CU18" s="662"/>
      <c r="CV18" s="662"/>
      <c r="CW18" s="662"/>
      <c r="CX18" s="662"/>
      <c r="CY18" s="663"/>
      <c r="CZ18" s="664" t="s">
        <v>122</v>
      </c>
      <c r="DA18" s="664"/>
      <c r="DB18" s="664"/>
      <c r="DC18" s="664"/>
      <c r="DD18" s="670" t="s">
        <v>122</v>
      </c>
      <c r="DE18" s="662"/>
      <c r="DF18" s="662"/>
      <c r="DG18" s="662"/>
      <c r="DH18" s="662"/>
      <c r="DI18" s="662"/>
      <c r="DJ18" s="662"/>
      <c r="DK18" s="662"/>
      <c r="DL18" s="662"/>
      <c r="DM18" s="662"/>
      <c r="DN18" s="662"/>
      <c r="DO18" s="662"/>
      <c r="DP18" s="663"/>
      <c r="DQ18" s="670" t="s">
        <v>122</v>
      </c>
      <c r="DR18" s="662"/>
      <c r="DS18" s="662"/>
      <c r="DT18" s="662"/>
      <c r="DU18" s="662"/>
      <c r="DV18" s="662"/>
      <c r="DW18" s="662"/>
      <c r="DX18" s="662"/>
      <c r="DY18" s="662"/>
      <c r="DZ18" s="662"/>
      <c r="EA18" s="662"/>
      <c r="EB18" s="662"/>
      <c r="EC18" s="671"/>
    </row>
    <row r="19" spans="2:133" ht="11.25" customHeight="1" x14ac:dyDescent="0.15">
      <c r="B19" s="658" t="s">
        <v>259</v>
      </c>
      <c r="C19" s="659"/>
      <c r="D19" s="659"/>
      <c r="E19" s="659"/>
      <c r="F19" s="659"/>
      <c r="G19" s="659"/>
      <c r="H19" s="659"/>
      <c r="I19" s="659"/>
      <c r="J19" s="659"/>
      <c r="K19" s="659"/>
      <c r="L19" s="659"/>
      <c r="M19" s="659"/>
      <c r="N19" s="659"/>
      <c r="O19" s="659"/>
      <c r="P19" s="659"/>
      <c r="Q19" s="660"/>
      <c r="R19" s="661">
        <v>9612</v>
      </c>
      <c r="S19" s="662"/>
      <c r="T19" s="662"/>
      <c r="U19" s="662"/>
      <c r="V19" s="662"/>
      <c r="W19" s="662"/>
      <c r="X19" s="662"/>
      <c r="Y19" s="663"/>
      <c r="Z19" s="664">
        <v>0.1</v>
      </c>
      <c r="AA19" s="664"/>
      <c r="AB19" s="664"/>
      <c r="AC19" s="664"/>
      <c r="AD19" s="665">
        <v>9612</v>
      </c>
      <c r="AE19" s="665"/>
      <c r="AF19" s="665"/>
      <c r="AG19" s="665"/>
      <c r="AH19" s="665"/>
      <c r="AI19" s="665"/>
      <c r="AJ19" s="665"/>
      <c r="AK19" s="665"/>
      <c r="AL19" s="666">
        <v>0.1</v>
      </c>
      <c r="AM19" s="667"/>
      <c r="AN19" s="667"/>
      <c r="AO19" s="668"/>
      <c r="AP19" s="658" t="s">
        <v>260</v>
      </c>
      <c r="AQ19" s="659"/>
      <c r="AR19" s="659"/>
      <c r="AS19" s="659"/>
      <c r="AT19" s="659"/>
      <c r="AU19" s="659"/>
      <c r="AV19" s="659"/>
      <c r="AW19" s="659"/>
      <c r="AX19" s="659"/>
      <c r="AY19" s="659"/>
      <c r="AZ19" s="659"/>
      <c r="BA19" s="659"/>
      <c r="BB19" s="659"/>
      <c r="BC19" s="659"/>
      <c r="BD19" s="659"/>
      <c r="BE19" s="659"/>
      <c r="BF19" s="660"/>
      <c r="BG19" s="661">
        <v>11532</v>
      </c>
      <c r="BH19" s="662"/>
      <c r="BI19" s="662"/>
      <c r="BJ19" s="662"/>
      <c r="BK19" s="662"/>
      <c r="BL19" s="662"/>
      <c r="BM19" s="662"/>
      <c r="BN19" s="663"/>
      <c r="BO19" s="664">
        <v>0.3</v>
      </c>
      <c r="BP19" s="664"/>
      <c r="BQ19" s="664"/>
      <c r="BR19" s="664"/>
      <c r="BS19" s="665" t="s">
        <v>122</v>
      </c>
      <c r="BT19" s="665"/>
      <c r="BU19" s="665"/>
      <c r="BV19" s="665"/>
      <c r="BW19" s="665"/>
      <c r="BX19" s="665"/>
      <c r="BY19" s="665"/>
      <c r="BZ19" s="665"/>
      <c r="CA19" s="665"/>
      <c r="CB19" s="669"/>
      <c r="CD19" s="658" t="s">
        <v>261</v>
      </c>
      <c r="CE19" s="659"/>
      <c r="CF19" s="659"/>
      <c r="CG19" s="659"/>
      <c r="CH19" s="659"/>
      <c r="CI19" s="659"/>
      <c r="CJ19" s="659"/>
      <c r="CK19" s="659"/>
      <c r="CL19" s="659"/>
      <c r="CM19" s="659"/>
      <c r="CN19" s="659"/>
      <c r="CO19" s="659"/>
      <c r="CP19" s="659"/>
      <c r="CQ19" s="660"/>
      <c r="CR19" s="661" t="s">
        <v>122</v>
      </c>
      <c r="CS19" s="662"/>
      <c r="CT19" s="662"/>
      <c r="CU19" s="662"/>
      <c r="CV19" s="662"/>
      <c r="CW19" s="662"/>
      <c r="CX19" s="662"/>
      <c r="CY19" s="663"/>
      <c r="CZ19" s="664" t="s">
        <v>122</v>
      </c>
      <c r="DA19" s="664"/>
      <c r="DB19" s="664"/>
      <c r="DC19" s="664"/>
      <c r="DD19" s="670" t="s">
        <v>122</v>
      </c>
      <c r="DE19" s="662"/>
      <c r="DF19" s="662"/>
      <c r="DG19" s="662"/>
      <c r="DH19" s="662"/>
      <c r="DI19" s="662"/>
      <c r="DJ19" s="662"/>
      <c r="DK19" s="662"/>
      <c r="DL19" s="662"/>
      <c r="DM19" s="662"/>
      <c r="DN19" s="662"/>
      <c r="DO19" s="662"/>
      <c r="DP19" s="663"/>
      <c r="DQ19" s="670" t="s">
        <v>122</v>
      </c>
      <c r="DR19" s="662"/>
      <c r="DS19" s="662"/>
      <c r="DT19" s="662"/>
      <c r="DU19" s="662"/>
      <c r="DV19" s="662"/>
      <c r="DW19" s="662"/>
      <c r="DX19" s="662"/>
      <c r="DY19" s="662"/>
      <c r="DZ19" s="662"/>
      <c r="EA19" s="662"/>
      <c r="EB19" s="662"/>
      <c r="EC19" s="671"/>
    </row>
    <row r="20" spans="2:133" ht="11.25" customHeight="1" x14ac:dyDescent="0.15">
      <c r="B20" s="674" t="s">
        <v>262</v>
      </c>
      <c r="C20" s="675"/>
      <c r="D20" s="675"/>
      <c r="E20" s="675"/>
      <c r="F20" s="675"/>
      <c r="G20" s="675"/>
      <c r="H20" s="675"/>
      <c r="I20" s="675"/>
      <c r="J20" s="675"/>
      <c r="K20" s="675"/>
      <c r="L20" s="675"/>
      <c r="M20" s="675"/>
      <c r="N20" s="675"/>
      <c r="O20" s="675"/>
      <c r="P20" s="675"/>
      <c r="Q20" s="676"/>
      <c r="R20" s="661">
        <v>2796</v>
      </c>
      <c r="S20" s="662"/>
      <c r="T20" s="662"/>
      <c r="U20" s="662"/>
      <c r="V20" s="662"/>
      <c r="W20" s="662"/>
      <c r="X20" s="662"/>
      <c r="Y20" s="663"/>
      <c r="Z20" s="664">
        <v>0</v>
      </c>
      <c r="AA20" s="664"/>
      <c r="AB20" s="664"/>
      <c r="AC20" s="664"/>
      <c r="AD20" s="665">
        <v>2796</v>
      </c>
      <c r="AE20" s="665"/>
      <c r="AF20" s="665"/>
      <c r="AG20" s="665"/>
      <c r="AH20" s="665"/>
      <c r="AI20" s="665"/>
      <c r="AJ20" s="665"/>
      <c r="AK20" s="665"/>
      <c r="AL20" s="666">
        <v>0</v>
      </c>
      <c r="AM20" s="667"/>
      <c r="AN20" s="667"/>
      <c r="AO20" s="668"/>
      <c r="AP20" s="658" t="s">
        <v>263</v>
      </c>
      <c r="AQ20" s="659"/>
      <c r="AR20" s="659"/>
      <c r="AS20" s="659"/>
      <c r="AT20" s="659"/>
      <c r="AU20" s="659"/>
      <c r="AV20" s="659"/>
      <c r="AW20" s="659"/>
      <c r="AX20" s="659"/>
      <c r="AY20" s="659"/>
      <c r="AZ20" s="659"/>
      <c r="BA20" s="659"/>
      <c r="BB20" s="659"/>
      <c r="BC20" s="659"/>
      <c r="BD20" s="659"/>
      <c r="BE20" s="659"/>
      <c r="BF20" s="660"/>
      <c r="BG20" s="661">
        <v>11532</v>
      </c>
      <c r="BH20" s="662"/>
      <c r="BI20" s="662"/>
      <c r="BJ20" s="662"/>
      <c r="BK20" s="662"/>
      <c r="BL20" s="662"/>
      <c r="BM20" s="662"/>
      <c r="BN20" s="663"/>
      <c r="BO20" s="664">
        <v>0.3</v>
      </c>
      <c r="BP20" s="664"/>
      <c r="BQ20" s="664"/>
      <c r="BR20" s="664"/>
      <c r="BS20" s="665" t="s">
        <v>122</v>
      </c>
      <c r="BT20" s="665"/>
      <c r="BU20" s="665"/>
      <c r="BV20" s="665"/>
      <c r="BW20" s="665"/>
      <c r="BX20" s="665"/>
      <c r="BY20" s="665"/>
      <c r="BZ20" s="665"/>
      <c r="CA20" s="665"/>
      <c r="CB20" s="669"/>
      <c r="CD20" s="658" t="s">
        <v>264</v>
      </c>
      <c r="CE20" s="659"/>
      <c r="CF20" s="659"/>
      <c r="CG20" s="659"/>
      <c r="CH20" s="659"/>
      <c r="CI20" s="659"/>
      <c r="CJ20" s="659"/>
      <c r="CK20" s="659"/>
      <c r="CL20" s="659"/>
      <c r="CM20" s="659"/>
      <c r="CN20" s="659"/>
      <c r="CO20" s="659"/>
      <c r="CP20" s="659"/>
      <c r="CQ20" s="660"/>
      <c r="CR20" s="661">
        <v>14489770</v>
      </c>
      <c r="CS20" s="662"/>
      <c r="CT20" s="662"/>
      <c r="CU20" s="662"/>
      <c r="CV20" s="662"/>
      <c r="CW20" s="662"/>
      <c r="CX20" s="662"/>
      <c r="CY20" s="663"/>
      <c r="CZ20" s="664">
        <v>100</v>
      </c>
      <c r="DA20" s="664"/>
      <c r="DB20" s="664"/>
      <c r="DC20" s="664"/>
      <c r="DD20" s="670">
        <v>1915859</v>
      </c>
      <c r="DE20" s="662"/>
      <c r="DF20" s="662"/>
      <c r="DG20" s="662"/>
      <c r="DH20" s="662"/>
      <c r="DI20" s="662"/>
      <c r="DJ20" s="662"/>
      <c r="DK20" s="662"/>
      <c r="DL20" s="662"/>
      <c r="DM20" s="662"/>
      <c r="DN20" s="662"/>
      <c r="DO20" s="662"/>
      <c r="DP20" s="663"/>
      <c r="DQ20" s="670">
        <v>10610681</v>
      </c>
      <c r="DR20" s="662"/>
      <c r="DS20" s="662"/>
      <c r="DT20" s="662"/>
      <c r="DU20" s="662"/>
      <c r="DV20" s="662"/>
      <c r="DW20" s="662"/>
      <c r="DX20" s="662"/>
      <c r="DY20" s="662"/>
      <c r="DZ20" s="662"/>
      <c r="EA20" s="662"/>
      <c r="EB20" s="662"/>
      <c r="EC20" s="671"/>
    </row>
    <row r="21" spans="2:133" ht="11.25" customHeight="1" x14ac:dyDescent="0.15">
      <c r="B21" s="658" t="s">
        <v>265</v>
      </c>
      <c r="C21" s="659"/>
      <c r="D21" s="659"/>
      <c r="E21" s="659"/>
      <c r="F21" s="659"/>
      <c r="G21" s="659"/>
      <c r="H21" s="659"/>
      <c r="I21" s="659"/>
      <c r="J21" s="659"/>
      <c r="K21" s="659"/>
      <c r="L21" s="659"/>
      <c r="M21" s="659"/>
      <c r="N21" s="659"/>
      <c r="O21" s="659"/>
      <c r="P21" s="659"/>
      <c r="Q21" s="660"/>
      <c r="R21" s="661">
        <v>4923539</v>
      </c>
      <c r="S21" s="662"/>
      <c r="T21" s="662"/>
      <c r="U21" s="662"/>
      <c r="V21" s="662"/>
      <c r="W21" s="662"/>
      <c r="X21" s="662"/>
      <c r="Y21" s="663"/>
      <c r="Z21" s="664">
        <v>33</v>
      </c>
      <c r="AA21" s="664"/>
      <c r="AB21" s="664"/>
      <c r="AC21" s="664"/>
      <c r="AD21" s="665">
        <v>4459743</v>
      </c>
      <c r="AE21" s="665"/>
      <c r="AF21" s="665"/>
      <c r="AG21" s="665"/>
      <c r="AH21" s="665"/>
      <c r="AI21" s="665"/>
      <c r="AJ21" s="665"/>
      <c r="AK21" s="665"/>
      <c r="AL21" s="666">
        <v>48.3</v>
      </c>
      <c r="AM21" s="667"/>
      <c r="AN21" s="667"/>
      <c r="AO21" s="668"/>
      <c r="AP21" s="658" t="s">
        <v>266</v>
      </c>
      <c r="AQ21" s="677"/>
      <c r="AR21" s="677"/>
      <c r="AS21" s="677"/>
      <c r="AT21" s="677"/>
      <c r="AU21" s="677"/>
      <c r="AV21" s="677"/>
      <c r="AW21" s="677"/>
      <c r="AX21" s="677"/>
      <c r="AY21" s="677"/>
      <c r="AZ21" s="677"/>
      <c r="BA21" s="677"/>
      <c r="BB21" s="677"/>
      <c r="BC21" s="677"/>
      <c r="BD21" s="677"/>
      <c r="BE21" s="677"/>
      <c r="BF21" s="678"/>
      <c r="BG21" s="661">
        <v>11532</v>
      </c>
      <c r="BH21" s="662"/>
      <c r="BI21" s="662"/>
      <c r="BJ21" s="662"/>
      <c r="BK21" s="662"/>
      <c r="BL21" s="662"/>
      <c r="BM21" s="662"/>
      <c r="BN21" s="663"/>
      <c r="BO21" s="664">
        <v>0.3</v>
      </c>
      <c r="BP21" s="664"/>
      <c r="BQ21" s="664"/>
      <c r="BR21" s="664"/>
      <c r="BS21" s="665" t="s">
        <v>122</v>
      </c>
      <c r="BT21" s="665"/>
      <c r="BU21" s="665"/>
      <c r="BV21" s="665"/>
      <c r="BW21" s="665"/>
      <c r="BX21" s="665"/>
      <c r="BY21" s="665"/>
      <c r="BZ21" s="665"/>
      <c r="CA21" s="665"/>
      <c r="CB21" s="669"/>
      <c r="CD21" s="682"/>
      <c r="CE21" s="683"/>
      <c r="CF21" s="683"/>
      <c r="CG21" s="683"/>
      <c r="CH21" s="683"/>
      <c r="CI21" s="683"/>
      <c r="CJ21" s="683"/>
      <c r="CK21" s="683"/>
      <c r="CL21" s="683"/>
      <c r="CM21" s="683"/>
      <c r="CN21" s="683"/>
      <c r="CO21" s="683"/>
      <c r="CP21" s="683"/>
      <c r="CQ21" s="684"/>
      <c r="CR21" s="685"/>
      <c r="CS21" s="680"/>
      <c r="CT21" s="680"/>
      <c r="CU21" s="680"/>
      <c r="CV21" s="680"/>
      <c r="CW21" s="680"/>
      <c r="CX21" s="680"/>
      <c r="CY21" s="686"/>
      <c r="CZ21" s="687"/>
      <c r="DA21" s="687"/>
      <c r="DB21" s="687"/>
      <c r="DC21" s="687"/>
      <c r="DD21" s="679"/>
      <c r="DE21" s="680"/>
      <c r="DF21" s="680"/>
      <c r="DG21" s="680"/>
      <c r="DH21" s="680"/>
      <c r="DI21" s="680"/>
      <c r="DJ21" s="680"/>
      <c r="DK21" s="680"/>
      <c r="DL21" s="680"/>
      <c r="DM21" s="680"/>
      <c r="DN21" s="680"/>
      <c r="DO21" s="680"/>
      <c r="DP21" s="686"/>
      <c r="DQ21" s="679"/>
      <c r="DR21" s="680"/>
      <c r="DS21" s="680"/>
      <c r="DT21" s="680"/>
      <c r="DU21" s="680"/>
      <c r="DV21" s="680"/>
      <c r="DW21" s="680"/>
      <c r="DX21" s="680"/>
      <c r="DY21" s="680"/>
      <c r="DZ21" s="680"/>
      <c r="EA21" s="680"/>
      <c r="EB21" s="680"/>
      <c r="EC21" s="681"/>
    </row>
    <row r="22" spans="2:133" ht="11.25" customHeight="1" x14ac:dyDescent="0.15">
      <c r="B22" s="658" t="s">
        <v>267</v>
      </c>
      <c r="C22" s="659"/>
      <c r="D22" s="659"/>
      <c r="E22" s="659"/>
      <c r="F22" s="659"/>
      <c r="G22" s="659"/>
      <c r="H22" s="659"/>
      <c r="I22" s="659"/>
      <c r="J22" s="659"/>
      <c r="K22" s="659"/>
      <c r="L22" s="659"/>
      <c r="M22" s="659"/>
      <c r="N22" s="659"/>
      <c r="O22" s="659"/>
      <c r="P22" s="659"/>
      <c r="Q22" s="660"/>
      <c r="R22" s="661">
        <v>4459743</v>
      </c>
      <c r="S22" s="662"/>
      <c r="T22" s="662"/>
      <c r="U22" s="662"/>
      <c r="V22" s="662"/>
      <c r="W22" s="662"/>
      <c r="X22" s="662"/>
      <c r="Y22" s="663"/>
      <c r="Z22" s="664">
        <v>29.9</v>
      </c>
      <c r="AA22" s="664"/>
      <c r="AB22" s="664"/>
      <c r="AC22" s="664"/>
      <c r="AD22" s="665">
        <v>4459743</v>
      </c>
      <c r="AE22" s="665"/>
      <c r="AF22" s="665"/>
      <c r="AG22" s="665"/>
      <c r="AH22" s="665"/>
      <c r="AI22" s="665"/>
      <c r="AJ22" s="665"/>
      <c r="AK22" s="665"/>
      <c r="AL22" s="666">
        <v>48.3</v>
      </c>
      <c r="AM22" s="667"/>
      <c r="AN22" s="667"/>
      <c r="AO22" s="668"/>
      <c r="AP22" s="658" t="s">
        <v>268</v>
      </c>
      <c r="AQ22" s="677"/>
      <c r="AR22" s="677"/>
      <c r="AS22" s="677"/>
      <c r="AT22" s="677"/>
      <c r="AU22" s="677"/>
      <c r="AV22" s="677"/>
      <c r="AW22" s="677"/>
      <c r="AX22" s="677"/>
      <c r="AY22" s="677"/>
      <c r="AZ22" s="677"/>
      <c r="BA22" s="677"/>
      <c r="BB22" s="677"/>
      <c r="BC22" s="677"/>
      <c r="BD22" s="677"/>
      <c r="BE22" s="677"/>
      <c r="BF22" s="678"/>
      <c r="BG22" s="661" t="s">
        <v>122</v>
      </c>
      <c r="BH22" s="662"/>
      <c r="BI22" s="662"/>
      <c r="BJ22" s="662"/>
      <c r="BK22" s="662"/>
      <c r="BL22" s="662"/>
      <c r="BM22" s="662"/>
      <c r="BN22" s="663"/>
      <c r="BO22" s="664" t="s">
        <v>122</v>
      </c>
      <c r="BP22" s="664"/>
      <c r="BQ22" s="664"/>
      <c r="BR22" s="664"/>
      <c r="BS22" s="665" t="s">
        <v>122</v>
      </c>
      <c r="BT22" s="665"/>
      <c r="BU22" s="665"/>
      <c r="BV22" s="665"/>
      <c r="BW22" s="665"/>
      <c r="BX22" s="665"/>
      <c r="BY22" s="665"/>
      <c r="BZ22" s="665"/>
      <c r="CA22" s="665"/>
      <c r="CB22" s="669"/>
      <c r="CD22" s="643" t="s">
        <v>269</v>
      </c>
      <c r="CE22" s="644"/>
      <c r="CF22" s="644"/>
      <c r="CG22" s="644"/>
      <c r="CH22" s="644"/>
      <c r="CI22" s="644"/>
      <c r="CJ22" s="644"/>
      <c r="CK22" s="644"/>
      <c r="CL22" s="644"/>
      <c r="CM22" s="644"/>
      <c r="CN22" s="644"/>
      <c r="CO22" s="644"/>
      <c r="CP22" s="644"/>
      <c r="CQ22" s="644"/>
      <c r="CR22" s="644"/>
      <c r="CS22" s="644"/>
      <c r="CT22" s="644"/>
      <c r="CU22" s="644"/>
      <c r="CV22" s="644"/>
      <c r="CW22" s="644"/>
      <c r="CX22" s="644"/>
      <c r="CY22" s="644"/>
      <c r="CZ22" s="644"/>
      <c r="DA22" s="644"/>
      <c r="DB22" s="644"/>
      <c r="DC22" s="644"/>
      <c r="DD22" s="644"/>
      <c r="DE22" s="644"/>
      <c r="DF22" s="644"/>
      <c r="DG22" s="644"/>
      <c r="DH22" s="644"/>
      <c r="DI22" s="644"/>
      <c r="DJ22" s="644"/>
      <c r="DK22" s="644"/>
      <c r="DL22" s="644"/>
      <c r="DM22" s="644"/>
      <c r="DN22" s="644"/>
      <c r="DO22" s="644"/>
      <c r="DP22" s="644"/>
      <c r="DQ22" s="644"/>
      <c r="DR22" s="644"/>
      <c r="DS22" s="644"/>
      <c r="DT22" s="644"/>
      <c r="DU22" s="644"/>
      <c r="DV22" s="644"/>
      <c r="DW22" s="644"/>
      <c r="DX22" s="644"/>
      <c r="DY22" s="644"/>
      <c r="DZ22" s="644"/>
      <c r="EA22" s="644"/>
      <c r="EB22" s="644"/>
      <c r="EC22" s="645"/>
    </row>
    <row r="23" spans="2:133" ht="11.25" customHeight="1" x14ac:dyDescent="0.15">
      <c r="B23" s="658" t="s">
        <v>270</v>
      </c>
      <c r="C23" s="659"/>
      <c r="D23" s="659"/>
      <c r="E23" s="659"/>
      <c r="F23" s="659"/>
      <c r="G23" s="659"/>
      <c r="H23" s="659"/>
      <c r="I23" s="659"/>
      <c r="J23" s="659"/>
      <c r="K23" s="659"/>
      <c r="L23" s="659"/>
      <c r="M23" s="659"/>
      <c r="N23" s="659"/>
      <c r="O23" s="659"/>
      <c r="P23" s="659"/>
      <c r="Q23" s="660"/>
      <c r="R23" s="661">
        <v>463796</v>
      </c>
      <c r="S23" s="662"/>
      <c r="T23" s="662"/>
      <c r="U23" s="662"/>
      <c r="V23" s="662"/>
      <c r="W23" s="662"/>
      <c r="X23" s="662"/>
      <c r="Y23" s="663"/>
      <c r="Z23" s="664">
        <v>3.1</v>
      </c>
      <c r="AA23" s="664"/>
      <c r="AB23" s="664"/>
      <c r="AC23" s="664"/>
      <c r="AD23" s="665" t="s">
        <v>122</v>
      </c>
      <c r="AE23" s="665"/>
      <c r="AF23" s="665"/>
      <c r="AG23" s="665"/>
      <c r="AH23" s="665"/>
      <c r="AI23" s="665"/>
      <c r="AJ23" s="665"/>
      <c r="AK23" s="665"/>
      <c r="AL23" s="666" t="s">
        <v>122</v>
      </c>
      <c r="AM23" s="667"/>
      <c r="AN23" s="667"/>
      <c r="AO23" s="668"/>
      <c r="AP23" s="658" t="s">
        <v>271</v>
      </c>
      <c r="AQ23" s="677"/>
      <c r="AR23" s="677"/>
      <c r="AS23" s="677"/>
      <c r="AT23" s="677"/>
      <c r="AU23" s="677"/>
      <c r="AV23" s="677"/>
      <c r="AW23" s="677"/>
      <c r="AX23" s="677"/>
      <c r="AY23" s="677"/>
      <c r="AZ23" s="677"/>
      <c r="BA23" s="677"/>
      <c r="BB23" s="677"/>
      <c r="BC23" s="677"/>
      <c r="BD23" s="677"/>
      <c r="BE23" s="677"/>
      <c r="BF23" s="678"/>
      <c r="BG23" s="661" t="s">
        <v>122</v>
      </c>
      <c r="BH23" s="662"/>
      <c r="BI23" s="662"/>
      <c r="BJ23" s="662"/>
      <c r="BK23" s="662"/>
      <c r="BL23" s="662"/>
      <c r="BM23" s="662"/>
      <c r="BN23" s="663"/>
      <c r="BO23" s="664" t="s">
        <v>122</v>
      </c>
      <c r="BP23" s="664"/>
      <c r="BQ23" s="664"/>
      <c r="BR23" s="664"/>
      <c r="BS23" s="665" t="s">
        <v>122</v>
      </c>
      <c r="BT23" s="665"/>
      <c r="BU23" s="665"/>
      <c r="BV23" s="665"/>
      <c r="BW23" s="665"/>
      <c r="BX23" s="665"/>
      <c r="BY23" s="665"/>
      <c r="BZ23" s="665"/>
      <c r="CA23" s="665"/>
      <c r="CB23" s="669"/>
      <c r="CD23" s="643" t="s">
        <v>211</v>
      </c>
      <c r="CE23" s="644"/>
      <c r="CF23" s="644"/>
      <c r="CG23" s="644"/>
      <c r="CH23" s="644"/>
      <c r="CI23" s="644"/>
      <c r="CJ23" s="644"/>
      <c r="CK23" s="644"/>
      <c r="CL23" s="644"/>
      <c r="CM23" s="644"/>
      <c r="CN23" s="644"/>
      <c r="CO23" s="644"/>
      <c r="CP23" s="644"/>
      <c r="CQ23" s="645"/>
      <c r="CR23" s="643" t="s">
        <v>272</v>
      </c>
      <c r="CS23" s="644"/>
      <c r="CT23" s="644"/>
      <c r="CU23" s="644"/>
      <c r="CV23" s="644"/>
      <c r="CW23" s="644"/>
      <c r="CX23" s="644"/>
      <c r="CY23" s="645"/>
      <c r="CZ23" s="643" t="s">
        <v>273</v>
      </c>
      <c r="DA23" s="644"/>
      <c r="DB23" s="644"/>
      <c r="DC23" s="645"/>
      <c r="DD23" s="643" t="s">
        <v>274</v>
      </c>
      <c r="DE23" s="644"/>
      <c r="DF23" s="644"/>
      <c r="DG23" s="644"/>
      <c r="DH23" s="644"/>
      <c r="DI23" s="644"/>
      <c r="DJ23" s="644"/>
      <c r="DK23" s="645"/>
      <c r="DL23" s="688" t="s">
        <v>275</v>
      </c>
      <c r="DM23" s="689"/>
      <c r="DN23" s="689"/>
      <c r="DO23" s="689"/>
      <c r="DP23" s="689"/>
      <c r="DQ23" s="689"/>
      <c r="DR23" s="689"/>
      <c r="DS23" s="689"/>
      <c r="DT23" s="689"/>
      <c r="DU23" s="689"/>
      <c r="DV23" s="690"/>
      <c r="DW23" s="643" t="s">
        <v>276</v>
      </c>
      <c r="DX23" s="644"/>
      <c r="DY23" s="644"/>
      <c r="DZ23" s="644"/>
      <c r="EA23" s="644"/>
      <c r="EB23" s="644"/>
      <c r="EC23" s="645"/>
    </row>
    <row r="24" spans="2:133" ht="11.25" customHeight="1" x14ac:dyDescent="0.15">
      <c r="B24" s="658" t="s">
        <v>277</v>
      </c>
      <c r="C24" s="659"/>
      <c r="D24" s="659"/>
      <c r="E24" s="659"/>
      <c r="F24" s="659"/>
      <c r="G24" s="659"/>
      <c r="H24" s="659"/>
      <c r="I24" s="659"/>
      <c r="J24" s="659"/>
      <c r="K24" s="659"/>
      <c r="L24" s="659"/>
      <c r="M24" s="659"/>
      <c r="N24" s="659"/>
      <c r="O24" s="659"/>
      <c r="P24" s="659"/>
      <c r="Q24" s="660"/>
      <c r="R24" s="661" t="s">
        <v>122</v>
      </c>
      <c r="S24" s="662"/>
      <c r="T24" s="662"/>
      <c r="U24" s="662"/>
      <c r="V24" s="662"/>
      <c r="W24" s="662"/>
      <c r="X24" s="662"/>
      <c r="Y24" s="663"/>
      <c r="Z24" s="664" t="s">
        <v>122</v>
      </c>
      <c r="AA24" s="664"/>
      <c r="AB24" s="664"/>
      <c r="AC24" s="664"/>
      <c r="AD24" s="665" t="s">
        <v>122</v>
      </c>
      <c r="AE24" s="665"/>
      <c r="AF24" s="665"/>
      <c r="AG24" s="665"/>
      <c r="AH24" s="665"/>
      <c r="AI24" s="665"/>
      <c r="AJ24" s="665"/>
      <c r="AK24" s="665"/>
      <c r="AL24" s="666" t="s">
        <v>122</v>
      </c>
      <c r="AM24" s="667"/>
      <c r="AN24" s="667"/>
      <c r="AO24" s="668"/>
      <c r="AP24" s="658" t="s">
        <v>278</v>
      </c>
      <c r="AQ24" s="677"/>
      <c r="AR24" s="677"/>
      <c r="AS24" s="677"/>
      <c r="AT24" s="677"/>
      <c r="AU24" s="677"/>
      <c r="AV24" s="677"/>
      <c r="AW24" s="677"/>
      <c r="AX24" s="677"/>
      <c r="AY24" s="677"/>
      <c r="AZ24" s="677"/>
      <c r="BA24" s="677"/>
      <c r="BB24" s="677"/>
      <c r="BC24" s="677"/>
      <c r="BD24" s="677"/>
      <c r="BE24" s="677"/>
      <c r="BF24" s="678"/>
      <c r="BG24" s="661" t="s">
        <v>122</v>
      </c>
      <c r="BH24" s="662"/>
      <c r="BI24" s="662"/>
      <c r="BJ24" s="662"/>
      <c r="BK24" s="662"/>
      <c r="BL24" s="662"/>
      <c r="BM24" s="662"/>
      <c r="BN24" s="663"/>
      <c r="BO24" s="664" t="s">
        <v>122</v>
      </c>
      <c r="BP24" s="664"/>
      <c r="BQ24" s="664"/>
      <c r="BR24" s="664"/>
      <c r="BS24" s="665" t="s">
        <v>122</v>
      </c>
      <c r="BT24" s="665"/>
      <c r="BU24" s="665"/>
      <c r="BV24" s="665"/>
      <c r="BW24" s="665"/>
      <c r="BX24" s="665"/>
      <c r="BY24" s="665"/>
      <c r="BZ24" s="665"/>
      <c r="CA24" s="665"/>
      <c r="CB24" s="669"/>
      <c r="CD24" s="647" t="s">
        <v>279</v>
      </c>
      <c r="CE24" s="648"/>
      <c r="CF24" s="648"/>
      <c r="CG24" s="648"/>
      <c r="CH24" s="648"/>
      <c r="CI24" s="648"/>
      <c r="CJ24" s="648"/>
      <c r="CK24" s="648"/>
      <c r="CL24" s="648"/>
      <c r="CM24" s="648"/>
      <c r="CN24" s="648"/>
      <c r="CO24" s="648"/>
      <c r="CP24" s="648"/>
      <c r="CQ24" s="649"/>
      <c r="CR24" s="650">
        <v>5092928</v>
      </c>
      <c r="CS24" s="651"/>
      <c r="CT24" s="651"/>
      <c r="CU24" s="651"/>
      <c r="CV24" s="651"/>
      <c r="CW24" s="651"/>
      <c r="CX24" s="651"/>
      <c r="CY24" s="652"/>
      <c r="CZ24" s="655">
        <v>35.1</v>
      </c>
      <c r="DA24" s="656"/>
      <c r="DB24" s="656"/>
      <c r="DC24" s="672"/>
      <c r="DD24" s="691">
        <v>4097739</v>
      </c>
      <c r="DE24" s="651"/>
      <c r="DF24" s="651"/>
      <c r="DG24" s="651"/>
      <c r="DH24" s="651"/>
      <c r="DI24" s="651"/>
      <c r="DJ24" s="651"/>
      <c r="DK24" s="652"/>
      <c r="DL24" s="691">
        <v>3911578</v>
      </c>
      <c r="DM24" s="651"/>
      <c r="DN24" s="651"/>
      <c r="DO24" s="651"/>
      <c r="DP24" s="651"/>
      <c r="DQ24" s="651"/>
      <c r="DR24" s="651"/>
      <c r="DS24" s="651"/>
      <c r="DT24" s="651"/>
      <c r="DU24" s="651"/>
      <c r="DV24" s="652"/>
      <c r="DW24" s="655">
        <v>42.1</v>
      </c>
      <c r="DX24" s="656"/>
      <c r="DY24" s="656"/>
      <c r="DZ24" s="656"/>
      <c r="EA24" s="656"/>
      <c r="EB24" s="656"/>
      <c r="EC24" s="657"/>
    </row>
    <row r="25" spans="2:133" ht="11.25" customHeight="1" x14ac:dyDescent="0.15">
      <c r="B25" s="658" t="s">
        <v>280</v>
      </c>
      <c r="C25" s="659"/>
      <c r="D25" s="659"/>
      <c r="E25" s="659"/>
      <c r="F25" s="659"/>
      <c r="G25" s="659"/>
      <c r="H25" s="659"/>
      <c r="I25" s="659"/>
      <c r="J25" s="659"/>
      <c r="K25" s="659"/>
      <c r="L25" s="659"/>
      <c r="M25" s="659"/>
      <c r="N25" s="659"/>
      <c r="O25" s="659"/>
      <c r="P25" s="659"/>
      <c r="Q25" s="660"/>
      <c r="R25" s="661">
        <v>9675792</v>
      </c>
      <c r="S25" s="662"/>
      <c r="T25" s="662"/>
      <c r="U25" s="662"/>
      <c r="V25" s="662"/>
      <c r="W25" s="662"/>
      <c r="X25" s="662"/>
      <c r="Y25" s="663"/>
      <c r="Z25" s="664">
        <v>64.8</v>
      </c>
      <c r="AA25" s="664"/>
      <c r="AB25" s="664"/>
      <c r="AC25" s="664"/>
      <c r="AD25" s="665">
        <v>9211996</v>
      </c>
      <c r="AE25" s="665"/>
      <c r="AF25" s="665"/>
      <c r="AG25" s="665"/>
      <c r="AH25" s="665"/>
      <c r="AI25" s="665"/>
      <c r="AJ25" s="665"/>
      <c r="AK25" s="665"/>
      <c r="AL25" s="666">
        <v>99.7</v>
      </c>
      <c r="AM25" s="667"/>
      <c r="AN25" s="667"/>
      <c r="AO25" s="668"/>
      <c r="AP25" s="658" t="s">
        <v>281</v>
      </c>
      <c r="AQ25" s="677"/>
      <c r="AR25" s="677"/>
      <c r="AS25" s="677"/>
      <c r="AT25" s="677"/>
      <c r="AU25" s="677"/>
      <c r="AV25" s="677"/>
      <c r="AW25" s="677"/>
      <c r="AX25" s="677"/>
      <c r="AY25" s="677"/>
      <c r="AZ25" s="677"/>
      <c r="BA25" s="677"/>
      <c r="BB25" s="677"/>
      <c r="BC25" s="677"/>
      <c r="BD25" s="677"/>
      <c r="BE25" s="677"/>
      <c r="BF25" s="678"/>
      <c r="BG25" s="661" t="s">
        <v>122</v>
      </c>
      <c r="BH25" s="662"/>
      <c r="BI25" s="662"/>
      <c r="BJ25" s="662"/>
      <c r="BK25" s="662"/>
      <c r="BL25" s="662"/>
      <c r="BM25" s="662"/>
      <c r="BN25" s="663"/>
      <c r="BO25" s="664" t="s">
        <v>122</v>
      </c>
      <c r="BP25" s="664"/>
      <c r="BQ25" s="664"/>
      <c r="BR25" s="664"/>
      <c r="BS25" s="665" t="s">
        <v>122</v>
      </c>
      <c r="BT25" s="665"/>
      <c r="BU25" s="665"/>
      <c r="BV25" s="665"/>
      <c r="BW25" s="665"/>
      <c r="BX25" s="665"/>
      <c r="BY25" s="665"/>
      <c r="BZ25" s="665"/>
      <c r="CA25" s="665"/>
      <c r="CB25" s="669"/>
      <c r="CD25" s="658" t="s">
        <v>282</v>
      </c>
      <c r="CE25" s="659"/>
      <c r="CF25" s="659"/>
      <c r="CG25" s="659"/>
      <c r="CH25" s="659"/>
      <c r="CI25" s="659"/>
      <c r="CJ25" s="659"/>
      <c r="CK25" s="659"/>
      <c r="CL25" s="659"/>
      <c r="CM25" s="659"/>
      <c r="CN25" s="659"/>
      <c r="CO25" s="659"/>
      <c r="CP25" s="659"/>
      <c r="CQ25" s="660"/>
      <c r="CR25" s="661">
        <v>2243443</v>
      </c>
      <c r="CS25" s="694"/>
      <c r="CT25" s="694"/>
      <c r="CU25" s="694"/>
      <c r="CV25" s="694"/>
      <c r="CW25" s="694"/>
      <c r="CX25" s="694"/>
      <c r="CY25" s="695"/>
      <c r="CZ25" s="666">
        <v>15.5</v>
      </c>
      <c r="DA25" s="692"/>
      <c r="DB25" s="692"/>
      <c r="DC25" s="696"/>
      <c r="DD25" s="670">
        <v>1996611</v>
      </c>
      <c r="DE25" s="694"/>
      <c r="DF25" s="694"/>
      <c r="DG25" s="694"/>
      <c r="DH25" s="694"/>
      <c r="DI25" s="694"/>
      <c r="DJ25" s="694"/>
      <c r="DK25" s="695"/>
      <c r="DL25" s="670">
        <v>1993855</v>
      </c>
      <c r="DM25" s="694"/>
      <c r="DN25" s="694"/>
      <c r="DO25" s="694"/>
      <c r="DP25" s="694"/>
      <c r="DQ25" s="694"/>
      <c r="DR25" s="694"/>
      <c r="DS25" s="694"/>
      <c r="DT25" s="694"/>
      <c r="DU25" s="694"/>
      <c r="DV25" s="695"/>
      <c r="DW25" s="666">
        <v>21.4</v>
      </c>
      <c r="DX25" s="692"/>
      <c r="DY25" s="692"/>
      <c r="DZ25" s="692"/>
      <c r="EA25" s="692"/>
      <c r="EB25" s="692"/>
      <c r="EC25" s="693"/>
    </row>
    <row r="26" spans="2:133" ht="11.25" customHeight="1" x14ac:dyDescent="0.15">
      <c r="B26" s="658" t="s">
        <v>283</v>
      </c>
      <c r="C26" s="659"/>
      <c r="D26" s="659"/>
      <c r="E26" s="659"/>
      <c r="F26" s="659"/>
      <c r="G26" s="659"/>
      <c r="H26" s="659"/>
      <c r="I26" s="659"/>
      <c r="J26" s="659"/>
      <c r="K26" s="659"/>
      <c r="L26" s="659"/>
      <c r="M26" s="659"/>
      <c r="N26" s="659"/>
      <c r="O26" s="659"/>
      <c r="P26" s="659"/>
      <c r="Q26" s="660"/>
      <c r="R26" s="661">
        <v>1392</v>
      </c>
      <c r="S26" s="662"/>
      <c r="T26" s="662"/>
      <c r="U26" s="662"/>
      <c r="V26" s="662"/>
      <c r="W26" s="662"/>
      <c r="X26" s="662"/>
      <c r="Y26" s="663"/>
      <c r="Z26" s="664">
        <v>0</v>
      </c>
      <c r="AA26" s="664"/>
      <c r="AB26" s="664"/>
      <c r="AC26" s="664"/>
      <c r="AD26" s="665">
        <v>1392</v>
      </c>
      <c r="AE26" s="665"/>
      <c r="AF26" s="665"/>
      <c r="AG26" s="665"/>
      <c r="AH26" s="665"/>
      <c r="AI26" s="665"/>
      <c r="AJ26" s="665"/>
      <c r="AK26" s="665"/>
      <c r="AL26" s="666">
        <v>0</v>
      </c>
      <c r="AM26" s="667"/>
      <c r="AN26" s="667"/>
      <c r="AO26" s="668"/>
      <c r="AP26" s="658" t="s">
        <v>284</v>
      </c>
      <c r="AQ26" s="677"/>
      <c r="AR26" s="677"/>
      <c r="AS26" s="677"/>
      <c r="AT26" s="677"/>
      <c r="AU26" s="677"/>
      <c r="AV26" s="677"/>
      <c r="AW26" s="677"/>
      <c r="AX26" s="677"/>
      <c r="AY26" s="677"/>
      <c r="AZ26" s="677"/>
      <c r="BA26" s="677"/>
      <c r="BB26" s="677"/>
      <c r="BC26" s="677"/>
      <c r="BD26" s="677"/>
      <c r="BE26" s="677"/>
      <c r="BF26" s="678"/>
      <c r="BG26" s="661" t="s">
        <v>122</v>
      </c>
      <c r="BH26" s="662"/>
      <c r="BI26" s="662"/>
      <c r="BJ26" s="662"/>
      <c r="BK26" s="662"/>
      <c r="BL26" s="662"/>
      <c r="BM26" s="662"/>
      <c r="BN26" s="663"/>
      <c r="BO26" s="664" t="s">
        <v>122</v>
      </c>
      <c r="BP26" s="664"/>
      <c r="BQ26" s="664"/>
      <c r="BR26" s="664"/>
      <c r="BS26" s="665" t="s">
        <v>122</v>
      </c>
      <c r="BT26" s="665"/>
      <c r="BU26" s="665"/>
      <c r="BV26" s="665"/>
      <c r="BW26" s="665"/>
      <c r="BX26" s="665"/>
      <c r="BY26" s="665"/>
      <c r="BZ26" s="665"/>
      <c r="CA26" s="665"/>
      <c r="CB26" s="669"/>
      <c r="CD26" s="658" t="s">
        <v>285</v>
      </c>
      <c r="CE26" s="659"/>
      <c r="CF26" s="659"/>
      <c r="CG26" s="659"/>
      <c r="CH26" s="659"/>
      <c r="CI26" s="659"/>
      <c r="CJ26" s="659"/>
      <c r="CK26" s="659"/>
      <c r="CL26" s="659"/>
      <c r="CM26" s="659"/>
      <c r="CN26" s="659"/>
      <c r="CO26" s="659"/>
      <c r="CP26" s="659"/>
      <c r="CQ26" s="660"/>
      <c r="CR26" s="661">
        <v>1147513</v>
      </c>
      <c r="CS26" s="662"/>
      <c r="CT26" s="662"/>
      <c r="CU26" s="662"/>
      <c r="CV26" s="662"/>
      <c r="CW26" s="662"/>
      <c r="CX26" s="662"/>
      <c r="CY26" s="663"/>
      <c r="CZ26" s="666">
        <v>7.9</v>
      </c>
      <c r="DA26" s="692"/>
      <c r="DB26" s="692"/>
      <c r="DC26" s="696"/>
      <c r="DD26" s="670">
        <v>987063</v>
      </c>
      <c r="DE26" s="662"/>
      <c r="DF26" s="662"/>
      <c r="DG26" s="662"/>
      <c r="DH26" s="662"/>
      <c r="DI26" s="662"/>
      <c r="DJ26" s="662"/>
      <c r="DK26" s="663"/>
      <c r="DL26" s="670" t="s">
        <v>122</v>
      </c>
      <c r="DM26" s="662"/>
      <c r="DN26" s="662"/>
      <c r="DO26" s="662"/>
      <c r="DP26" s="662"/>
      <c r="DQ26" s="662"/>
      <c r="DR26" s="662"/>
      <c r="DS26" s="662"/>
      <c r="DT26" s="662"/>
      <c r="DU26" s="662"/>
      <c r="DV26" s="663"/>
      <c r="DW26" s="666" t="s">
        <v>122</v>
      </c>
      <c r="DX26" s="692"/>
      <c r="DY26" s="692"/>
      <c r="DZ26" s="692"/>
      <c r="EA26" s="692"/>
      <c r="EB26" s="692"/>
      <c r="EC26" s="693"/>
    </row>
    <row r="27" spans="2:133" ht="11.25" customHeight="1" x14ac:dyDescent="0.15">
      <c r="B27" s="658" t="s">
        <v>286</v>
      </c>
      <c r="C27" s="659"/>
      <c r="D27" s="659"/>
      <c r="E27" s="659"/>
      <c r="F27" s="659"/>
      <c r="G27" s="659"/>
      <c r="H27" s="659"/>
      <c r="I27" s="659"/>
      <c r="J27" s="659"/>
      <c r="K27" s="659"/>
      <c r="L27" s="659"/>
      <c r="M27" s="659"/>
      <c r="N27" s="659"/>
      <c r="O27" s="659"/>
      <c r="P27" s="659"/>
      <c r="Q27" s="660"/>
      <c r="R27" s="661">
        <v>96083</v>
      </c>
      <c r="S27" s="662"/>
      <c r="T27" s="662"/>
      <c r="U27" s="662"/>
      <c r="V27" s="662"/>
      <c r="W27" s="662"/>
      <c r="X27" s="662"/>
      <c r="Y27" s="663"/>
      <c r="Z27" s="664">
        <v>0.6</v>
      </c>
      <c r="AA27" s="664"/>
      <c r="AB27" s="664"/>
      <c r="AC27" s="664"/>
      <c r="AD27" s="665" t="s">
        <v>122</v>
      </c>
      <c r="AE27" s="665"/>
      <c r="AF27" s="665"/>
      <c r="AG27" s="665"/>
      <c r="AH27" s="665"/>
      <c r="AI27" s="665"/>
      <c r="AJ27" s="665"/>
      <c r="AK27" s="665"/>
      <c r="AL27" s="666" t="s">
        <v>122</v>
      </c>
      <c r="AM27" s="667"/>
      <c r="AN27" s="667"/>
      <c r="AO27" s="668"/>
      <c r="AP27" s="658" t="s">
        <v>287</v>
      </c>
      <c r="AQ27" s="659"/>
      <c r="AR27" s="659"/>
      <c r="AS27" s="659"/>
      <c r="AT27" s="659"/>
      <c r="AU27" s="659"/>
      <c r="AV27" s="659"/>
      <c r="AW27" s="659"/>
      <c r="AX27" s="659"/>
      <c r="AY27" s="659"/>
      <c r="AZ27" s="659"/>
      <c r="BA27" s="659"/>
      <c r="BB27" s="659"/>
      <c r="BC27" s="659"/>
      <c r="BD27" s="659"/>
      <c r="BE27" s="659"/>
      <c r="BF27" s="660"/>
      <c r="BG27" s="661">
        <v>3929581</v>
      </c>
      <c r="BH27" s="662"/>
      <c r="BI27" s="662"/>
      <c r="BJ27" s="662"/>
      <c r="BK27" s="662"/>
      <c r="BL27" s="662"/>
      <c r="BM27" s="662"/>
      <c r="BN27" s="663"/>
      <c r="BO27" s="664">
        <v>100</v>
      </c>
      <c r="BP27" s="664"/>
      <c r="BQ27" s="664"/>
      <c r="BR27" s="664"/>
      <c r="BS27" s="665" t="s">
        <v>122</v>
      </c>
      <c r="BT27" s="665"/>
      <c r="BU27" s="665"/>
      <c r="BV27" s="665"/>
      <c r="BW27" s="665"/>
      <c r="BX27" s="665"/>
      <c r="BY27" s="665"/>
      <c r="BZ27" s="665"/>
      <c r="CA27" s="665"/>
      <c r="CB27" s="669"/>
      <c r="CD27" s="658" t="s">
        <v>288</v>
      </c>
      <c r="CE27" s="659"/>
      <c r="CF27" s="659"/>
      <c r="CG27" s="659"/>
      <c r="CH27" s="659"/>
      <c r="CI27" s="659"/>
      <c r="CJ27" s="659"/>
      <c r="CK27" s="659"/>
      <c r="CL27" s="659"/>
      <c r="CM27" s="659"/>
      <c r="CN27" s="659"/>
      <c r="CO27" s="659"/>
      <c r="CP27" s="659"/>
      <c r="CQ27" s="660"/>
      <c r="CR27" s="661">
        <v>1255725</v>
      </c>
      <c r="CS27" s="694"/>
      <c r="CT27" s="694"/>
      <c r="CU27" s="694"/>
      <c r="CV27" s="694"/>
      <c r="CW27" s="694"/>
      <c r="CX27" s="694"/>
      <c r="CY27" s="695"/>
      <c r="CZ27" s="666">
        <v>8.6999999999999993</v>
      </c>
      <c r="DA27" s="692"/>
      <c r="DB27" s="692"/>
      <c r="DC27" s="696"/>
      <c r="DD27" s="670">
        <v>529234</v>
      </c>
      <c r="DE27" s="694"/>
      <c r="DF27" s="694"/>
      <c r="DG27" s="694"/>
      <c r="DH27" s="694"/>
      <c r="DI27" s="694"/>
      <c r="DJ27" s="694"/>
      <c r="DK27" s="695"/>
      <c r="DL27" s="670">
        <v>345829</v>
      </c>
      <c r="DM27" s="694"/>
      <c r="DN27" s="694"/>
      <c r="DO27" s="694"/>
      <c r="DP27" s="694"/>
      <c r="DQ27" s="694"/>
      <c r="DR27" s="694"/>
      <c r="DS27" s="694"/>
      <c r="DT27" s="694"/>
      <c r="DU27" s="694"/>
      <c r="DV27" s="695"/>
      <c r="DW27" s="666">
        <v>3.7</v>
      </c>
      <c r="DX27" s="692"/>
      <c r="DY27" s="692"/>
      <c r="DZ27" s="692"/>
      <c r="EA27" s="692"/>
      <c r="EB27" s="692"/>
      <c r="EC27" s="693"/>
    </row>
    <row r="28" spans="2:133" ht="11.25" customHeight="1" x14ac:dyDescent="0.15">
      <c r="B28" s="658" t="s">
        <v>289</v>
      </c>
      <c r="C28" s="659"/>
      <c r="D28" s="659"/>
      <c r="E28" s="659"/>
      <c r="F28" s="659"/>
      <c r="G28" s="659"/>
      <c r="H28" s="659"/>
      <c r="I28" s="659"/>
      <c r="J28" s="659"/>
      <c r="K28" s="659"/>
      <c r="L28" s="659"/>
      <c r="M28" s="659"/>
      <c r="N28" s="659"/>
      <c r="O28" s="659"/>
      <c r="P28" s="659"/>
      <c r="Q28" s="660"/>
      <c r="R28" s="661">
        <v>135303</v>
      </c>
      <c r="S28" s="662"/>
      <c r="T28" s="662"/>
      <c r="U28" s="662"/>
      <c r="V28" s="662"/>
      <c r="W28" s="662"/>
      <c r="X28" s="662"/>
      <c r="Y28" s="663"/>
      <c r="Z28" s="664">
        <v>0.9</v>
      </c>
      <c r="AA28" s="664"/>
      <c r="AB28" s="664"/>
      <c r="AC28" s="664"/>
      <c r="AD28" s="665">
        <v>21902</v>
      </c>
      <c r="AE28" s="665"/>
      <c r="AF28" s="665"/>
      <c r="AG28" s="665"/>
      <c r="AH28" s="665"/>
      <c r="AI28" s="665"/>
      <c r="AJ28" s="665"/>
      <c r="AK28" s="665"/>
      <c r="AL28" s="666">
        <v>0.2</v>
      </c>
      <c r="AM28" s="667"/>
      <c r="AN28" s="667"/>
      <c r="AO28" s="668"/>
      <c r="AP28" s="658"/>
      <c r="AQ28" s="659"/>
      <c r="AR28" s="659"/>
      <c r="AS28" s="659"/>
      <c r="AT28" s="659"/>
      <c r="AU28" s="659"/>
      <c r="AV28" s="659"/>
      <c r="AW28" s="659"/>
      <c r="AX28" s="659"/>
      <c r="AY28" s="659"/>
      <c r="AZ28" s="659"/>
      <c r="BA28" s="659"/>
      <c r="BB28" s="659"/>
      <c r="BC28" s="659"/>
      <c r="BD28" s="659"/>
      <c r="BE28" s="659"/>
      <c r="BF28" s="660"/>
      <c r="BG28" s="661"/>
      <c r="BH28" s="662"/>
      <c r="BI28" s="662"/>
      <c r="BJ28" s="662"/>
      <c r="BK28" s="662"/>
      <c r="BL28" s="662"/>
      <c r="BM28" s="662"/>
      <c r="BN28" s="663"/>
      <c r="BO28" s="664"/>
      <c r="BP28" s="664"/>
      <c r="BQ28" s="664"/>
      <c r="BR28" s="664"/>
      <c r="BS28" s="670"/>
      <c r="BT28" s="662"/>
      <c r="BU28" s="662"/>
      <c r="BV28" s="662"/>
      <c r="BW28" s="662"/>
      <c r="BX28" s="662"/>
      <c r="BY28" s="662"/>
      <c r="BZ28" s="662"/>
      <c r="CA28" s="662"/>
      <c r="CB28" s="671"/>
      <c r="CD28" s="658" t="s">
        <v>290</v>
      </c>
      <c r="CE28" s="659"/>
      <c r="CF28" s="659"/>
      <c r="CG28" s="659"/>
      <c r="CH28" s="659"/>
      <c r="CI28" s="659"/>
      <c r="CJ28" s="659"/>
      <c r="CK28" s="659"/>
      <c r="CL28" s="659"/>
      <c r="CM28" s="659"/>
      <c r="CN28" s="659"/>
      <c r="CO28" s="659"/>
      <c r="CP28" s="659"/>
      <c r="CQ28" s="660"/>
      <c r="CR28" s="661">
        <v>1593760</v>
      </c>
      <c r="CS28" s="662"/>
      <c r="CT28" s="662"/>
      <c r="CU28" s="662"/>
      <c r="CV28" s="662"/>
      <c r="CW28" s="662"/>
      <c r="CX28" s="662"/>
      <c r="CY28" s="663"/>
      <c r="CZ28" s="666">
        <v>11</v>
      </c>
      <c r="DA28" s="692"/>
      <c r="DB28" s="692"/>
      <c r="DC28" s="696"/>
      <c r="DD28" s="670">
        <v>1571894</v>
      </c>
      <c r="DE28" s="662"/>
      <c r="DF28" s="662"/>
      <c r="DG28" s="662"/>
      <c r="DH28" s="662"/>
      <c r="DI28" s="662"/>
      <c r="DJ28" s="662"/>
      <c r="DK28" s="663"/>
      <c r="DL28" s="670">
        <v>1571894</v>
      </c>
      <c r="DM28" s="662"/>
      <c r="DN28" s="662"/>
      <c r="DO28" s="662"/>
      <c r="DP28" s="662"/>
      <c r="DQ28" s="662"/>
      <c r="DR28" s="662"/>
      <c r="DS28" s="662"/>
      <c r="DT28" s="662"/>
      <c r="DU28" s="662"/>
      <c r="DV28" s="663"/>
      <c r="DW28" s="666">
        <v>16.899999999999999</v>
      </c>
      <c r="DX28" s="692"/>
      <c r="DY28" s="692"/>
      <c r="DZ28" s="692"/>
      <c r="EA28" s="692"/>
      <c r="EB28" s="692"/>
      <c r="EC28" s="693"/>
    </row>
    <row r="29" spans="2:133" ht="11.25" customHeight="1" x14ac:dyDescent="0.15">
      <c r="B29" s="658" t="s">
        <v>291</v>
      </c>
      <c r="C29" s="659"/>
      <c r="D29" s="659"/>
      <c r="E29" s="659"/>
      <c r="F29" s="659"/>
      <c r="G29" s="659"/>
      <c r="H29" s="659"/>
      <c r="I29" s="659"/>
      <c r="J29" s="659"/>
      <c r="K29" s="659"/>
      <c r="L29" s="659"/>
      <c r="M29" s="659"/>
      <c r="N29" s="659"/>
      <c r="O29" s="659"/>
      <c r="P29" s="659"/>
      <c r="Q29" s="660"/>
      <c r="R29" s="661">
        <v>26417</v>
      </c>
      <c r="S29" s="662"/>
      <c r="T29" s="662"/>
      <c r="U29" s="662"/>
      <c r="V29" s="662"/>
      <c r="W29" s="662"/>
      <c r="X29" s="662"/>
      <c r="Y29" s="663"/>
      <c r="Z29" s="664">
        <v>0.2</v>
      </c>
      <c r="AA29" s="664"/>
      <c r="AB29" s="664"/>
      <c r="AC29" s="664"/>
      <c r="AD29" s="665" t="s">
        <v>122</v>
      </c>
      <c r="AE29" s="665"/>
      <c r="AF29" s="665"/>
      <c r="AG29" s="665"/>
      <c r="AH29" s="665"/>
      <c r="AI29" s="665"/>
      <c r="AJ29" s="665"/>
      <c r="AK29" s="665"/>
      <c r="AL29" s="666" t="s">
        <v>122</v>
      </c>
      <c r="AM29" s="667"/>
      <c r="AN29" s="667"/>
      <c r="AO29" s="668"/>
      <c r="AP29" s="682"/>
      <c r="AQ29" s="683"/>
      <c r="AR29" s="683"/>
      <c r="AS29" s="683"/>
      <c r="AT29" s="683"/>
      <c r="AU29" s="683"/>
      <c r="AV29" s="683"/>
      <c r="AW29" s="683"/>
      <c r="AX29" s="683"/>
      <c r="AY29" s="683"/>
      <c r="AZ29" s="683"/>
      <c r="BA29" s="683"/>
      <c r="BB29" s="683"/>
      <c r="BC29" s="683"/>
      <c r="BD29" s="683"/>
      <c r="BE29" s="683"/>
      <c r="BF29" s="684"/>
      <c r="BG29" s="661"/>
      <c r="BH29" s="662"/>
      <c r="BI29" s="662"/>
      <c r="BJ29" s="662"/>
      <c r="BK29" s="662"/>
      <c r="BL29" s="662"/>
      <c r="BM29" s="662"/>
      <c r="BN29" s="663"/>
      <c r="BO29" s="664"/>
      <c r="BP29" s="664"/>
      <c r="BQ29" s="664"/>
      <c r="BR29" s="664"/>
      <c r="BS29" s="665"/>
      <c r="BT29" s="665"/>
      <c r="BU29" s="665"/>
      <c r="BV29" s="665"/>
      <c r="BW29" s="665"/>
      <c r="BX29" s="665"/>
      <c r="BY29" s="665"/>
      <c r="BZ29" s="665"/>
      <c r="CA29" s="665"/>
      <c r="CB29" s="669"/>
      <c r="CD29" s="697" t="s">
        <v>292</v>
      </c>
      <c r="CE29" s="698"/>
      <c r="CF29" s="658" t="s">
        <v>66</v>
      </c>
      <c r="CG29" s="659"/>
      <c r="CH29" s="659"/>
      <c r="CI29" s="659"/>
      <c r="CJ29" s="659"/>
      <c r="CK29" s="659"/>
      <c r="CL29" s="659"/>
      <c r="CM29" s="659"/>
      <c r="CN29" s="659"/>
      <c r="CO29" s="659"/>
      <c r="CP29" s="659"/>
      <c r="CQ29" s="660"/>
      <c r="CR29" s="661">
        <v>1593760</v>
      </c>
      <c r="CS29" s="694"/>
      <c r="CT29" s="694"/>
      <c r="CU29" s="694"/>
      <c r="CV29" s="694"/>
      <c r="CW29" s="694"/>
      <c r="CX29" s="694"/>
      <c r="CY29" s="695"/>
      <c r="CZ29" s="666">
        <v>11</v>
      </c>
      <c r="DA29" s="692"/>
      <c r="DB29" s="692"/>
      <c r="DC29" s="696"/>
      <c r="DD29" s="670">
        <v>1571894</v>
      </c>
      <c r="DE29" s="694"/>
      <c r="DF29" s="694"/>
      <c r="DG29" s="694"/>
      <c r="DH29" s="694"/>
      <c r="DI29" s="694"/>
      <c r="DJ29" s="694"/>
      <c r="DK29" s="695"/>
      <c r="DL29" s="670">
        <v>1571894</v>
      </c>
      <c r="DM29" s="694"/>
      <c r="DN29" s="694"/>
      <c r="DO29" s="694"/>
      <c r="DP29" s="694"/>
      <c r="DQ29" s="694"/>
      <c r="DR29" s="694"/>
      <c r="DS29" s="694"/>
      <c r="DT29" s="694"/>
      <c r="DU29" s="694"/>
      <c r="DV29" s="695"/>
      <c r="DW29" s="666">
        <v>16.899999999999999</v>
      </c>
      <c r="DX29" s="692"/>
      <c r="DY29" s="692"/>
      <c r="DZ29" s="692"/>
      <c r="EA29" s="692"/>
      <c r="EB29" s="692"/>
      <c r="EC29" s="693"/>
    </row>
    <row r="30" spans="2:133" ht="11.25" customHeight="1" x14ac:dyDescent="0.15">
      <c r="B30" s="658" t="s">
        <v>293</v>
      </c>
      <c r="C30" s="659"/>
      <c r="D30" s="659"/>
      <c r="E30" s="659"/>
      <c r="F30" s="659"/>
      <c r="G30" s="659"/>
      <c r="H30" s="659"/>
      <c r="I30" s="659"/>
      <c r="J30" s="659"/>
      <c r="K30" s="659"/>
      <c r="L30" s="659"/>
      <c r="M30" s="659"/>
      <c r="N30" s="659"/>
      <c r="O30" s="659"/>
      <c r="P30" s="659"/>
      <c r="Q30" s="660"/>
      <c r="R30" s="661">
        <v>1066858</v>
      </c>
      <c r="S30" s="662"/>
      <c r="T30" s="662"/>
      <c r="U30" s="662"/>
      <c r="V30" s="662"/>
      <c r="W30" s="662"/>
      <c r="X30" s="662"/>
      <c r="Y30" s="663"/>
      <c r="Z30" s="664">
        <v>7.1</v>
      </c>
      <c r="AA30" s="664"/>
      <c r="AB30" s="664"/>
      <c r="AC30" s="664"/>
      <c r="AD30" s="665" t="s">
        <v>122</v>
      </c>
      <c r="AE30" s="665"/>
      <c r="AF30" s="665"/>
      <c r="AG30" s="665"/>
      <c r="AH30" s="665"/>
      <c r="AI30" s="665"/>
      <c r="AJ30" s="665"/>
      <c r="AK30" s="665"/>
      <c r="AL30" s="666" t="s">
        <v>122</v>
      </c>
      <c r="AM30" s="667"/>
      <c r="AN30" s="667"/>
      <c r="AO30" s="668"/>
      <c r="AP30" s="643" t="s">
        <v>211</v>
      </c>
      <c r="AQ30" s="644"/>
      <c r="AR30" s="644"/>
      <c r="AS30" s="644"/>
      <c r="AT30" s="644"/>
      <c r="AU30" s="644"/>
      <c r="AV30" s="644"/>
      <c r="AW30" s="644"/>
      <c r="AX30" s="644"/>
      <c r="AY30" s="644"/>
      <c r="AZ30" s="644"/>
      <c r="BA30" s="644"/>
      <c r="BB30" s="644"/>
      <c r="BC30" s="644"/>
      <c r="BD30" s="644"/>
      <c r="BE30" s="644"/>
      <c r="BF30" s="645"/>
      <c r="BG30" s="643" t="s">
        <v>294</v>
      </c>
      <c r="BH30" s="703"/>
      <c r="BI30" s="703"/>
      <c r="BJ30" s="703"/>
      <c r="BK30" s="703"/>
      <c r="BL30" s="703"/>
      <c r="BM30" s="703"/>
      <c r="BN30" s="703"/>
      <c r="BO30" s="703"/>
      <c r="BP30" s="703"/>
      <c r="BQ30" s="704"/>
      <c r="BR30" s="643" t="s">
        <v>295</v>
      </c>
      <c r="BS30" s="703"/>
      <c r="BT30" s="703"/>
      <c r="BU30" s="703"/>
      <c r="BV30" s="703"/>
      <c r="BW30" s="703"/>
      <c r="BX30" s="703"/>
      <c r="BY30" s="703"/>
      <c r="BZ30" s="703"/>
      <c r="CA30" s="703"/>
      <c r="CB30" s="704"/>
      <c r="CD30" s="699"/>
      <c r="CE30" s="700"/>
      <c r="CF30" s="658" t="s">
        <v>296</v>
      </c>
      <c r="CG30" s="659"/>
      <c r="CH30" s="659"/>
      <c r="CI30" s="659"/>
      <c r="CJ30" s="659"/>
      <c r="CK30" s="659"/>
      <c r="CL30" s="659"/>
      <c r="CM30" s="659"/>
      <c r="CN30" s="659"/>
      <c r="CO30" s="659"/>
      <c r="CP30" s="659"/>
      <c r="CQ30" s="660"/>
      <c r="CR30" s="661">
        <v>1556687</v>
      </c>
      <c r="CS30" s="662"/>
      <c r="CT30" s="662"/>
      <c r="CU30" s="662"/>
      <c r="CV30" s="662"/>
      <c r="CW30" s="662"/>
      <c r="CX30" s="662"/>
      <c r="CY30" s="663"/>
      <c r="CZ30" s="666">
        <v>10.7</v>
      </c>
      <c r="DA30" s="692"/>
      <c r="DB30" s="692"/>
      <c r="DC30" s="696"/>
      <c r="DD30" s="670">
        <v>1534821</v>
      </c>
      <c r="DE30" s="662"/>
      <c r="DF30" s="662"/>
      <c r="DG30" s="662"/>
      <c r="DH30" s="662"/>
      <c r="DI30" s="662"/>
      <c r="DJ30" s="662"/>
      <c r="DK30" s="663"/>
      <c r="DL30" s="670">
        <v>1534821</v>
      </c>
      <c r="DM30" s="662"/>
      <c r="DN30" s="662"/>
      <c r="DO30" s="662"/>
      <c r="DP30" s="662"/>
      <c r="DQ30" s="662"/>
      <c r="DR30" s="662"/>
      <c r="DS30" s="662"/>
      <c r="DT30" s="662"/>
      <c r="DU30" s="662"/>
      <c r="DV30" s="663"/>
      <c r="DW30" s="666">
        <v>16.5</v>
      </c>
      <c r="DX30" s="692"/>
      <c r="DY30" s="692"/>
      <c r="DZ30" s="692"/>
      <c r="EA30" s="692"/>
      <c r="EB30" s="692"/>
      <c r="EC30" s="693"/>
    </row>
    <row r="31" spans="2:133" ht="11.25" customHeight="1" x14ac:dyDescent="0.15">
      <c r="B31" s="674" t="s">
        <v>297</v>
      </c>
      <c r="C31" s="675"/>
      <c r="D31" s="675"/>
      <c r="E31" s="675"/>
      <c r="F31" s="675"/>
      <c r="G31" s="675"/>
      <c r="H31" s="675"/>
      <c r="I31" s="675"/>
      <c r="J31" s="675"/>
      <c r="K31" s="675"/>
      <c r="L31" s="675"/>
      <c r="M31" s="675"/>
      <c r="N31" s="675"/>
      <c r="O31" s="675"/>
      <c r="P31" s="675"/>
      <c r="Q31" s="676"/>
      <c r="R31" s="661" t="s">
        <v>122</v>
      </c>
      <c r="S31" s="662"/>
      <c r="T31" s="662"/>
      <c r="U31" s="662"/>
      <c r="V31" s="662"/>
      <c r="W31" s="662"/>
      <c r="X31" s="662"/>
      <c r="Y31" s="663"/>
      <c r="Z31" s="664" t="s">
        <v>122</v>
      </c>
      <c r="AA31" s="664"/>
      <c r="AB31" s="664"/>
      <c r="AC31" s="664"/>
      <c r="AD31" s="665" t="s">
        <v>122</v>
      </c>
      <c r="AE31" s="665"/>
      <c r="AF31" s="665"/>
      <c r="AG31" s="665"/>
      <c r="AH31" s="665"/>
      <c r="AI31" s="665"/>
      <c r="AJ31" s="665"/>
      <c r="AK31" s="665"/>
      <c r="AL31" s="666" t="s">
        <v>122</v>
      </c>
      <c r="AM31" s="667"/>
      <c r="AN31" s="667"/>
      <c r="AO31" s="668"/>
      <c r="AP31" s="707" t="s">
        <v>298</v>
      </c>
      <c r="AQ31" s="708"/>
      <c r="AR31" s="708"/>
      <c r="AS31" s="708"/>
      <c r="AT31" s="713" t="s">
        <v>299</v>
      </c>
      <c r="AU31" s="216"/>
      <c r="AV31" s="216"/>
      <c r="AW31" s="216"/>
      <c r="AX31" s="647" t="s">
        <v>177</v>
      </c>
      <c r="AY31" s="648"/>
      <c r="AZ31" s="648"/>
      <c r="BA31" s="648"/>
      <c r="BB31" s="648"/>
      <c r="BC31" s="648"/>
      <c r="BD31" s="648"/>
      <c r="BE31" s="648"/>
      <c r="BF31" s="649"/>
      <c r="BG31" s="717">
        <v>99.3</v>
      </c>
      <c r="BH31" s="705"/>
      <c r="BI31" s="705"/>
      <c r="BJ31" s="705"/>
      <c r="BK31" s="705"/>
      <c r="BL31" s="705"/>
      <c r="BM31" s="656">
        <v>96.2</v>
      </c>
      <c r="BN31" s="705"/>
      <c r="BO31" s="705"/>
      <c r="BP31" s="705"/>
      <c r="BQ31" s="706"/>
      <c r="BR31" s="717">
        <v>99.3</v>
      </c>
      <c r="BS31" s="705"/>
      <c r="BT31" s="705"/>
      <c r="BU31" s="705"/>
      <c r="BV31" s="705"/>
      <c r="BW31" s="705"/>
      <c r="BX31" s="656">
        <v>96.2</v>
      </c>
      <c r="BY31" s="705"/>
      <c r="BZ31" s="705"/>
      <c r="CA31" s="705"/>
      <c r="CB31" s="706"/>
      <c r="CD31" s="699"/>
      <c r="CE31" s="700"/>
      <c r="CF31" s="658" t="s">
        <v>300</v>
      </c>
      <c r="CG31" s="659"/>
      <c r="CH31" s="659"/>
      <c r="CI31" s="659"/>
      <c r="CJ31" s="659"/>
      <c r="CK31" s="659"/>
      <c r="CL31" s="659"/>
      <c r="CM31" s="659"/>
      <c r="CN31" s="659"/>
      <c r="CO31" s="659"/>
      <c r="CP31" s="659"/>
      <c r="CQ31" s="660"/>
      <c r="CR31" s="661">
        <v>37073</v>
      </c>
      <c r="CS31" s="694"/>
      <c r="CT31" s="694"/>
      <c r="CU31" s="694"/>
      <c r="CV31" s="694"/>
      <c r="CW31" s="694"/>
      <c r="CX31" s="694"/>
      <c r="CY31" s="695"/>
      <c r="CZ31" s="666">
        <v>0.3</v>
      </c>
      <c r="DA31" s="692"/>
      <c r="DB31" s="692"/>
      <c r="DC31" s="696"/>
      <c r="DD31" s="670">
        <v>37073</v>
      </c>
      <c r="DE31" s="694"/>
      <c r="DF31" s="694"/>
      <c r="DG31" s="694"/>
      <c r="DH31" s="694"/>
      <c r="DI31" s="694"/>
      <c r="DJ31" s="694"/>
      <c r="DK31" s="695"/>
      <c r="DL31" s="670">
        <v>37073</v>
      </c>
      <c r="DM31" s="694"/>
      <c r="DN31" s="694"/>
      <c r="DO31" s="694"/>
      <c r="DP31" s="694"/>
      <c r="DQ31" s="694"/>
      <c r="DR31" s="694"/>
      <c r="DS31" s="694"/>
      <c r="DT31" s="694"/>
      <c r="DU31" s="694"/>
      <c r="DV31" s="695"/>
      <c r="DW31" s="666">
        <v>0.4</v>
      </c>
      <c r="DX31" s="692"/>
      <c r="DY31" s="692"/>
      <c r="DZ31" s="692"/>
      <c r="EA31" s="692"/>
      <c r="EB31" s="692"/>
      <c r="EC31" s="693"/>
    </row>
    <row r="32" spans="2:133" ht="11.25" customHeight="1" x14ac:dyDescent="0.15">
      <c r="B32" s="658" t="s">
        <v>301</v>
      </c>
      <c r="C32" s="659"/>
      <c r="D32" s="659"/>
      <c r="E32" s="659"/>
      <c r="F32" s="659"/>
      <c r="G32" s="659"/>
      <c r="H32" s="659"/>
      <c r="I32" s="659"/>
      <c r="J32" s="659"/>
      <c r="K32" s="659"/>
      <c r="L32" s="659"/>
      <c r="M32" s="659"/>
      <c r="N32" s="659"/>
      <c r="O32" s="659"/>
      <c r="P32" s="659"/>
      <c r="Q32" s="660"/>
      <c r="R32" s="661">
        <v>816435</v>
      </c>
      <c r="S32" s="662"/>
      <c r="T32" s="662"/>
      <c r="U32" s="662"/>
      <c r="V32" s="662"/>
      <c r="W32" s="662"/>
      <c r="X32" s="662"/>
      <c r="Y32" s="663"/>
      <c r="Z32" s="664">
        <v>5.5</v>
      </c>
      <c r="AA32" s="664"/>
      <c r="AB32" s="664"/>
      <c r="AC32" s="664"/>
      <c r="AD32" s="665" t="s">
        <v>122</v>
      </c>
      <c r="AE32" s="665"/>
      <c r="AF32" s="665"/>
      <c r="AG32" s="665"/>
      <c r="AH32" s="665"/>
      <c r="AI32" s="665"/>
      <c r="AJ32" s="665"/>
      <c r="AK32" s="665"/>
      <c r="AL32" s="666" t="s">
        <v>122</v>
      </c>
      <c r="AM32" s="667"/>
      <c r="AN32" s="667"/>
      <c r="AO32" s="668"/>
      <c r="AP32" s="709"/>
      <c r="AQ32" s="710"/>
      <c r="AR32" s="710"/>
      <c r="AS32" s="710"/>
      <c r="AT32" s="714"/>
      <c r="AU32" s="212" t="s">
        <v>302</v>
      </c>
      <c r="AX32" s="658" t="s">
        <v>303</v>
      </c>
      <c r="AY32" s="659"/>
      <c r="AZ32" s="659"/>
      <c r="BA32" s="659"/>
      <c r="BB32" s="659"/>
      <c r="BC32" s="659"/>
      <c r="BD32" s="659"/>
      <c r="BE32" s="659"/>
      <c r="BF32" s="660"/>
      <c r="BG32" s="718">
        <v>99.2</v>
      </c>
      <c r="BH32" s="694"/>
      <c r="BI32" s="694"/>
      <c r="BJ32" s="694"/>
      <c r="BK32" s="694"/>
      <c r="BL32" s="694"/>
      <c r="BM32" s="667">
        <v>96.5</v>
      </c>
      <c r="BN32" s="694"/>
      <c r="BO32" s="694"/>
      <c r="BP32" s="694"/>
      <c r="BQ32" s="716"/>
      <c r="BR32" s="718">
        <v>99.2</v>
      </c>
      <c r="BS32" s="694"/>
      <c r="BT32" s="694"/>
      <c r="BU32" s="694"/>
      <c r="BV32" s="694"/>
      <c r="BW32" s="694"/>
      <c r="BX32" s="667">
        <v>95.9</v>
      </c>
      <c r="BY32" s="694"/>
      <c r="BZ32" s="694"/>
      <c r="CA32" s="694"/>
      <c r="CB32" s="716"/>
      <c r="CD32" s="701"/>
      <c r="CE32" s="702"/>
      <c r="CF32" s="658" t="s">
        <v>304</v>
      </c>
      <c r="CG32" s="659"/>
      <c r="CH32" s="659"/>
      <c r="CI32" s="659"/>
      <c r="CJ32" s="659"/>
      <c r="CK32" s="659"/>
      <c r="CL32" s="659"/>
      <c r="CM32" s="659"/>
      <c r="CN32" s="659"/>
      <c r="CO32" s="659"/>
      <c r="CP32" s="659"/>
      <c r="CQ32" s="660"/>
      <c r="CR32" s="661" t="s">
        <v>122</v>
      </c>
      <c r="CS32" s="662"/>
      <c r="CT32" s="662"/>
      <c r="CU32" s="662"/>
      <c r="CV32" s="662"/>
      <c r="CW32" s="662"/>
      <c r="CX32" s="662"/>
      <c r="CY32" s="663"/>
      <c r="CZ32" s="666" t="s">
        <v>122</v>
      </c>
      <c r="DA32" s="692"/>
      <c r="DB32" s="692"/>
      <c r="DC32" s="696"/>
      <c r="DD32" s="670" t="s">
        <v>122</v>
      </c>
      <c r="DE32" s="662"/>
      <c r="DF32" s="662"/>
      <c r="DG32" s="662"/>
      <c r="DH32" s="662"/>
      <c r="DI32" s="662"/>
      <c r="DJ32" s="662"/>
      <c r="DK32" s="663"/>
      <c r="DL32" s="670" t="s">
        <v>122</v>
      </c>
      <c r="DM32" s="662"/>
      <c r="DN32" s="662"/>
      <c r="DO32" s="662"/>
      <c r="DP32" s="662"/>
      <c r="DQ32" s="662"/>
      <c r="DR32" s="662"/>
      <c r="DS32" s="662"/>
      <c r="DT32" s="662"/>
      <c r="DU32" s="662"/>
      <c r="DV32" s="663"/>
      <c r="DW32" s="666" t="s">
        <v>122</v>
      </c>
      <c r="DX32" s="692"/>
      <c r="DY32" s="692"/>
      <c r="DZ32" s="692"/>
      <c r="EA32" s="692"/>
      <c r="EB32" s="692"/>
      <c r="EC32" s="693"/>
    </row>
    <row r="33" spans="2:133" ht="11.25" customHeight="1" x14ac:dyDescent="0.15">
      <c r="B33" s="658" t="s">
        <v>305</v>
      </c>
      <c r="C33" s="659"/>
      <c r="D33" s="659"/>
      <c r="E33" s="659"/>
      <c r="F33" s="659"/>
      <c r="G33" s="659"/>
      <c r="H33" s="659"/>
      <c r="I33" s="659"/>
      <c r="J33" s="659"/>
      <c r="K33" s="659"/>
      <c r="L33" s="659"/>
      <c r="M33" s="659"/>
      <c r="N33" s="659"/>
      <c r="O33" s="659"/>
      <c r="P33" s="659"/>
      <c r="Q33" s="660"/>
      <c r="R33" s="661">
        <v>78948</v>
      </c>
      <c r="S33" s="662"/>
      <c r="T33" s="662"/>
      <c r="U33" s="662"/>
      <c r="V33" s="662"/>
      <c r="W33" s="662"/>
      <c r="X33" s="662"/>
      <c r="Y33" s="663"/>
      <c r="Z33" s="664">
        <v>0.5</v>
      </c>
      <c r="AA33" s="664"/>
      <c r="AB33" s="664"/>
      <c r="AC33" s="664"/>
      <c r="AD33" s="665" t="s">
        <v>122</v>
      </c>
      <c r="AE33" s="665"/>
      <c r="AF33" s="665"/>
      <c r="AG33" s="665"/>
      <c r="AH33" s="665"/>
      <c r="AI33" s="665"/>
      <c r="AJ33" s="665"/>
      <c r="AK33" s="665"/>
      <c r="AL33" s="666" t="s">
        <v>122</v>
      </c>
      <c r="AM33" s="667"/>
      <c r="AN33" s="667"/>
      <c r="AO33" s="668"/>
      <c r="AP33" s="711"/>
      <c r="AQ33" s="712"/>
      <c r="AR33" s="712"/>
      <c r="AS33" s="712"/>
      <c r="AT33" s="715"/>
      <c r="AU33" s="217"/>
      <c r="AV33" s="217"/>
      <c r="AW33" s="217"/>
      <c r="AX33" s="682" t="s">
        <v>306</v>
      </c>
      <c r="AY33" s="683"/>
      <c r="AZ33" s="683"/>
      <c r="BA33" s="683"/>
      <c r="BB33" s="683"/>
      <c r="BC33" s="683"/>
      <c r="BD33" s="683"/>
      <c r="BE33" s="683"/>
      <c r="BF33" s="684"/>
      <c r="BG33" s="719">
        <v>99.3</v>
      </c>
      <c r="BH33" s="720"/>
      <c r="BI33" s="720"/>
      <c r="BJ33" s="720"/>
      <c r="BK33" s="720"/>
      <c r="BL33" s="720"/>
      <c r="BM33" s="721">
        <v>95.9</v>
      </c>
      <c r="BN33" s="720"/>
      <c r="BO33" s="720"/>
      <c r="BP33" s="720"/>
      <c r="BQ33" s="722"/>
      <c r="BR33" s="719">
        <v>99.4</v>
      </c>
      <c r="BS33" s="720"/>
      <c r="BT33" s="720"/>
      <c r="BU33" s="720"/>
      <c r="BV33" s="720"/>
      <c r="BW33" s="720"/>
      <c r="BX33" s="721">
        <v>96.1</v>
      </c>
      <c r="BY33" s="720"/>
      <c r="BZ33" s="720"/>
      <c r="CA33" s="720"/>
      <c r="CB33" s="722"/>
      <c r="CD33" s="658" t="s">
        <v>307</v>
      </c>
      <c r="CE33" s="659"/>
      <c r="CF33" s="659"/>
      <c r="CG33" s="659"/>
      <c r="CH33" s="659"/>
      <c r="CI33" s="659"/>
      <c r="CJ33" s="659"/>
      <c r="CK33" s="659"/>
      <c r="CL33" s="659"/>
      <c r="CM33" s="659"/>
      <c r="CN33" s="659"/>
      <c r="CO33" s="659"/>
      <c r="CP33" s="659"/>
      <c r="CQ33" s="660"/>
      <c r="CR33" s="661">
        <v>7334117</v>
      </c>
      <c r="CS33" s="694"/>
      <c r="CT33" s="694"/>
      <c r="CU33" s="694"/>
      <c r="CV33" s="694"/>
      <c r="CW33" s="694"/>
      <c r="CX33" s="694"/>
      <c r="CY33" s="695"/>
      <c r="CZ33" s="666">
        <v>50.6</v>
      </c>
      <c r="DA33" s="692"/>
      <c r="DB33" s="692"/>
      <c r="DC33" s="696"/>
      <c r="DD33" s="670">
        <v>5928637</v>
      </c>
      <c r="DE33" s="694"/>
      <c r="DF33" s="694"/>
      <c r="DG33" s="694"/>
      <c r="DH33" s="694"/>
      <c r="DI33" s="694"/>
      <c r="DJ33" s="694"/>
      <c r="DK33" s="695"/>
      <c r="DL33" s="670">
        <v>3827530</v>
      </c>
      <c r="DM33" s="694"/>
      <c r="DN33" s="694"/>
      <c r="DO33" s="694"/>
      <c r="DP33" s="694"/>
      <c r="DQ33" s="694"/>
      <c r="DR33" s="694"/>
      <c r="DS33" s="694"/>
      <c r="DT33" s="694"/>
      <c r="DU33" s="694"/>
      <c r="DV33" s="695"/>
      <c r="DW33" s="666">
        <v>41.2</v>
      </c>
      <c r="DX33" s="692"/>
      <c r="DY33" s="692"/>
      <c r="DZ33" s="692"/>
      <c r="EA33" s="692"/>
      <c r="EB33" s="692"/>
      <c r="EC33" s="693"/>
    </row>
    <row r="34" spans="2:133" ht="11.25" customHeight="1" x14ac:dyDescent="0.15">
      <c r="B34" s="658" t="s">
        <v>308</v>
      </c>
      <c r="C34" s="659"/>
      <c r="D34" s="659"/>
      <c r="E34" s="659"/>
      <c r="F34" s="659"/>
      <c r="G34" s="659"/>
      <c r="H34" s="659"/>
      <c r="I34" s="659"/>
      <c r="J34" s="659"/>
      <c r="K34" s="659"/>
      <c r="L34" s="659"/>
      <c r="M34" s="659"/>
      <c r="N34" s="659"/>
      <c r="O34" s="659"/>
      <c r="P34" s="659"/>
      <c r="Q34" s="660"/>
      <c r="R34" s="661">
        <v>52327</v>
      </c>
      <c r="S34" s="662"/>
      <c r="T34" s="662"/>
      <c r="U34" s="662"/>
      <c r="V34" s="662"/>
      <c r="W34" s="662"/>
      <c r="X34" s="662"/>
      <c r="Y34" s="663"/>
      <c r="Z34" s="664">
        <v>0.4</v>
      </c>
      <c r="AA34" s="664"/>
      <c r="AB34" s="664"/>
      <c r="AC34" s="664"/>
      <c r="AD34" s="665" t="s">
        <v>122</v>
      </c>
      <c r="AE34" s="665"/>
      <c r="AF34" s="665"/>
      <c r="AG34" s="665"/>
      <c r="AH34" s="665"/>
      <c r="AI34" s="665"/>
      <c r="AJ34" s="665"/>
      <c r="AK34" s="665"/>
      <c r="AL34" s="666" t="s">
        <v>122</v>
      </c>
      <c r="AM34" s="667"/>
      <c r="AN34" s="667"/>
      <c r="AO34" s="668"/>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8" t="s">
        <v>309</v>
      </c>
      <c r="CE34" s="659"/>
      <c r="CF34" s="659"/>
      <c r="CG34" s="659"/>
      <c r="CH34" s="659"/>
      <c r="CI34" s="659"/>
      <c r="CJ34" s="659"/>
      <c r="CK34" s="659"/>
      <c r="CL34" s="659"/>
      <c r="CM34" s="659"/>
      <c r="CN34" s="659"/>
      <c r="CO34" s="659"/>
      <c r="CP34" s="659"/>
      <c r="CQ34" s="660"/>
      <c r="CR34" s="661">
        <v>2521131</v>
      </c>
      <c r="CS34" s="662"/>
      <c r="CT34" s="662"/>
      <c r="CU34" s="662"/>
      <c r="CV34" s="662"/>
      <c r="CW34" s="662"/>
      <c r="CX34" s="662"/>
      <c r="CY34" s="663"/>
      <c r="CZ34" s="666">
        <v>17.399999999999999</v>
      </c>
      <c r="DA34" s="692"/>
      <c r="DB34" s="692"/>
      <c r="DC34" s="696"/>
      <c r="DD34" s="670">
        <v>2015711</v>
      </c>
      <c r="DE34" s="662"/>
      <c r="DF34" s="662"/>
      <c r="DG34" s="662"/>
      <c r="DH34" s="662"/>
      <c r="DI34" s="662"/>
      <c r="DJ34" s="662"/>
      <c r="DK34" s="663"/>
      <c r="DL34" s="670">
        <v>1597422</v>
      </c>
      <c r="DM34" s="662"/>
      <c r="DN34" s="662"/>
      <c r="DO34" s="662"/>
      <c r="DP34" s="662"/>
      <c r="DQ34" s="662"/>
      <c r="DR34" s="662"/>
      <c r="DS34" s="662"/>
      <c r="DT34" s="662"/>
      <c r="DU34" s="662"/>
      <c r="DV34" s="663"/>
      <c r="DW34" s="666">
        <v>17.2</v>
      </c>
      <c r="DX34" s="692"/>
      <c r="DY34" s="692"/>
      <c r="DZ34" s="692"/>
      <c r="EA34" s="692"/>
      <c r="EB34" s="692"/>
      <c r="EC34" s="693"/>
    </row>
    <row r="35" spans="2:133" ht="11.25" customHeight="1" x14ac:dyDescent="0.15">
      <c r="B35" s="658" t="s">
        <v>310</v>
      </c>
      <c r="C35" s="659"/>
      <c r="D35" s="659"/>
      <c r="E35" s="659"/>
      <c r="F35" s="659"/>
      <c r="G35" s="659"/>
      <c r="H35" s="659"/>
      <c r="I35" s="659"/>
      <c r="J35" s="659"/>
      <c r="K35" s="659"/>
      <c r="L35" s="659"/>
      <c r="M35" s="659"/>
      <c r="N35" s="659"/>
      <c r="O35" s="659"/>
      <c r="P35" s="659"/>
      <c r="Q35" s="660"/>
      <c r="R35" s="661">
        <v>839190</v>
      </c>
      <c r="S35" s="662"/>
      <c r="T35" s="662"/>
      <c r="U35" s="662"/>
      <c r="V35" s="662"/>
      <c r="W35" s="662"/>
      <c r="X35" s="662"/>
      <c r="Y35" s="663"/>
      <c r="Z35" s="664">
        <v>5.6</v>
      </c>
      <c r="AA35" s="664"/>
      <c r="AB35" s="664"/>
      <c r="AC35" s="664"/>
      <c r="AD35" s="665" t="s">
        <v>122</v>
      </c>
      <c r="AE35" s="665"/>
      <c r="AF35" s="665"/>
      <c r="AG35" s="665"/>
      <c r="AH35" s="665"/>
      <c r="AI35" s="665"/>
      <c r="AJ35" s="665"/>
      <c r="AK35" s="665"/>
      <c r="AL35" s="666" t="s">
        <v>122</v>
      </c>
      <c r="AM35" s="667"/>
      <c r="AN35" s="667"/>
      <c r="AO35" s="668"/>
      <c r="AP35" s="220"/>
      <c r="AQ35" s="643" t="s">
        <v>311</v>
      </c>
      <c r="AR35" s="644"/>
      <c r="AS35" s="644"/>
      <c r="AT35" s="644"/>
      <c r="AU35" s="644"/>
      <c r="AV35" s="644"/>
      <c r="AW35" s="644"/>
      <c r="AX35" s="644"/>
      <c r="AY35" s="644"/>
      <c r="AZ35" s="644"/>
      <c r="BA35" s="644"/>
      <c r="BB35" s="644"/>
      <c r="BC35" s="644"/>
      <c r="BD35" s="644"/>
      <c r="BE35" s="644"/>
      <c r="BF35" s="645"/>
      <c r="BG35" s="643" t="s">
        <v>312</v>
      </c>
      <c r="BH35" s="644"/>
      <c r="BI35" s="644"/>
      <c r="BJ35" s="644"/>
      <c r="BK35" s="644"/>
      <c r="BL35" s="644"/>
      <c r="BM35" s="644"/>
      <c r="BN35" s="644"/>
      <c r="BO35" s="644"/>
      <c r="BP35" s="644"/>
      <c r="BQ35" s="644"/>
      <c r="BR35" s="644"/>
      <c r="BS35" s="644"/>
      <c r="BT35" s="644"/>
      <c r="BU35" s="644"/>
      <c r="BV35" s="644"/>
      <c r="BW35" s="644"/>
      <c r="BX35" s="644"/>
      <c r="BY35" s="644"/>
      <c r="BZ35" s="644"/>
      <c r="CA35" s="644"/>
      <c r="CB35" s="645"/>
      <c r="CD35" s="658" t="s">
        <v>313</v>
      </c>
      <c r="CE35" s="659"/>
      <c r="CF35" s="659"/>
      <c r="CG35" s="659"/>
      <c r="CH35" s="659"/>
      <c r="CI35" s="659"/>
      <c r="CJ35" s="659"/>
      <c r="CK35" s="659"/>
      <c r="CL35" s="659"/>
      <c r="CM35" s="659"/>
      <c r="CN35" s="659"/>
      <c r="CO35" s="659"/>
      <c r="CP35" s="659"/>
      <c r="CQ35" s="660"/>
      <c r="CR35" s="661">
        <v>324712</v>
      </c>
      <c r="CS35" s="694"/>
      <c r="CT35" s="694"/>
      <c r="CU35" s="694"/>
      <c r="CV35" s="694"/>
      <c r="CW35" s="694"/>
      <c r="CX35" s="694"/>
      <c r="CY35" s="695"/>
      <c r="CZ35" s="666">
        <v>2.2000000000000002</v>
      </c>
      <c r="DA35" s="692"/>
      <c r="DB35" s="692"/>
      <c r="DC35" s="696"/>
      <c r="DD35" s="670">
        <v>285612</v>
      </c>
      <c r="DE35" s="694"/>
      <c r="DF35" s="694"/>
      <c r="DG35" s="694"/>
      <c r="DH35" s="694"/>
      <c r="DI35" s="694"/>
      <c r="DJ35" s="694"/>
      <c r="DK35" s="695"/>
      <c r="DL35" s="670">
        <v>244328</v>
      </c>
      <c r="DM35" s="694"/>
      <c r="DN35" s="694"/>
      <c r="DO35" s="694"/>
      <c r="DP35" s="694"/>
      <c r="DQ35" s="694"/>
      <c r="DR35" s="694"/>
      <c r="DS35" s="694"/>
      <c r="DT35" s="694"/>
      <c r="DU35" s="694"/>
      <c r="DV35" s="695"/>
      <c r="DW35" s="666">
        <v>2.6</v>
      </c>
      <c r="DX35" s="692"/>
      <c r="DY35" s="692"/>
      <c r="DZ35" s="692"/>
      <c r="EA35" s="692"/>
      <c r="EB35" s="692"/>
      <c r="EC35" s="693"/>
    </row>
    <row r="36" spans="2:133" ht="11.25" customHeight="1" x14ac:dyDescent="0.15">
      <c r="B36" s="658" t="s">
        <v>314</v>
      </c>
      <c r="C36" s="659"/>
      <c r="D36" s="659"/>
      <c r="E36" s="659"/>
      <c r="F36" s="659"/>
      <c r="G36" s="659"/>
      <c r="H36" s="659"/>
      <c r="I36" s="659"/>
      <c r="J36" s="659"/>
      <c r="K36" s="659"/>
      <c r="L36" s="659"/>
      <c r="M36" s="659"/>
      <c r="N36" s="659"/>
      <c r="O36" s="659"/>
      <c r="P36" s="659"/>
      <c r="Q36" s="660"/>
      <c r="R36" s="661">
        <v>652109</v>
      </c>
      <c r="S36" s="662"/>
      <c r="T36" s="662"/>
      <c r="U36" s="662"/>
      <c r="V36" s="662"/>
      <c r="W36" s="662"/>
      <c r="X36" s="662"/>
      <c r="Y36" s="663"/>
      <c r="Z36" s="664">
        <v>4.4000000000000004</v>
      </c>
      <c r="AA36" s="664"/>
      <c r="AB36" s="664"/>
      <c r="AC36" s="664"/>
      <c r="AD36" s="665" t="s">
        <v>122</v>
      </c>
      <c r="AE36" s="665"/>
      <c r="AF36" s="665"/>
      <c r="AG36" s="665"/>
      <c r="AH36" s="665"/>
      <c r="AI36" s="665"/>
      <c r="AJ36" s="665"/>
      <c r="AK36" s="665"/>
      <c r="AL36" s="666" t="s">
        <v>122</v>
      </c>
      <c r="AM36" s="667"/>
      <c r="AN36" s="667"/>
      <c r="AO36" s="668"/>
      <c r="AP36" s="220"/>
      <c r="AQ36" s="727" t="s">
        <v>315</v>
      </c>
      <c r="AR36" s="728"/>
      <c r="AS36" s="728"/>
      <c r="AT36" s="728"/>
      <c r="AU36" s="728"/>
      <c r="AV36" s="728"/>
      <c r="AW36" s="728"/>
      <c r="AX36" s="728"/>
      <c r="AY36" s="729"/>
      <c r="AZ36" s="650">
        <v>2078495</v>
      </c>
      <c r="BA36" s="651"/>
      <c r="BB36" s="651"/>
      <c r="BC36" s="651"/>
      <c r="BD36" s="651"/>
      <c r="BE36" s="651"/>
      <c r="BF36" s="723"/>
      <c r="BG36" s="647" t="s">
        <v>316</v>
      </c>
      <c r="BH36" s="648"/>
      <c r="BI36" s="648"/>
      <c r="BJ36" s="648"/>
      <c r="BK36" s="648"/>
      <c r="BL36" s="648"/>
      <c r="BM36" s="648"/>
      <c r="BN36" s="648"/>
      <c r="BO36" s="648"/>
      <c r="BP36" s="648"/>
      <c r="BQ36" s="648"/>
      <c r="BR36" s="648"/>
      <c r="BS36" s="648"/>
      <c r="BT36" s="648"/>
      <c r="BU36" s="649"/>
      <c r="BV36" s="650">
        <v>161588</v>
      </c>
      <c r="BW36" s="651"/>
      <c r="BX36" s="651"/>
      <c r="BY36" s="651"/>
      <c r="BZ36" s="651"/>
      <c r="CA36" s="651"/>
      <c r="CB36" s="723"/>
      <c r="CD36" s="658" t="s">
        <v>317</v>
      </c>
      <c r="CE36" s="659"/>
      <c r="CF36" s="659"/>
      <c r="CG36" s="659"/>
      <c r="CH36" s="659"/>
      <c r="CI36" s="659"/>
      <c r="CJ36" s="659"/>
      <c r="CK36" s="659"/>
      <c r="CL36" s="659"/>
      <c r="CM36" s="659"/>
      <c r="CN36" s="659"/>
      <c r="CO36" s="659"/>
      <c r="CP36" s="659"/>
      <c r="CQ36" s="660"/>
      <c r="CR36" s="661">
        <v>2754072</v>
      </c>
      <c r="CS36" s="662"/>
      <c r="CT36" s="662"/>
      <c r="CU36" s="662"/>
      <c r="CV36" s="662"/>
      <c r="CW36" s="662"/>
      <c r="CX36" s="662"/>
      <c r="CY36" s="663"/>
      <c r="CZ36" s="666">
        <v>19</v>
      </c>
      <c r="DA36" s="692"/>
      <c r="DB36" s="692"/>
      <c r="DC36" s="696"/>
      <c r="DD36" s="670">
        <v>2429995</v>
      </c>
      <c r="DE36" s="662"/>
      <c r="DF36" s="662"/>
      <c r="DG36" s="662"/>
      <c r="DH36" s="662"/>
      <c r="DI36" s="662"/>
      <c r="DJ36" s="662"/>
      <c r="DK36" s="663"/>
      <c r="DL36" s="670">
        <v>1265538</v>
      </c>
      <c r="DM36" s="662"/>
      <c r="DN36" s="662"/>
      <c r="DO36" s="662"/>
      <c r="DP36" s="662"/>
      <c r="DQ36" s="662"/>
      <c r="DR36" s="662"/>
      <c r="DS36" s="662"/>
      <c r="DT36" s="662"/>
      <c r="DU36" s="662"/>
      <c r="DV36" s="663"/>
      <c r="DW36" s="666">
        <v>13.6</v>
      </c>
      <c r="DX36" s="692"/>
      <c r="DY36" s="692"/>
      <c r="DZ36" s="692"/>
      <c r="EA36" s="692"/>
      <c r="EB36" s="692"/>
      <c r="EC36" s="693"/>
    </row>
    <row r="37" spans="2:133" ht="11.25" customHeight="1" x14ac:dyDescent="0.15">
      <c r="B37" s="658" t="s">
        <v>318</v>
      </c>
      <c r="C37" s="659"/>
      <c r="D37" s="659"/>
      <c r="E37" s="659"/>
      <c r="F37" s="659"/>
      <c r="G37" s="659"/>
      <c r="H37" s="659"/>
      <c r="I37" s="659"/>
      <c r="J37" s="659"/>
      <c r="K37" s="659"/>
      <c r="L37" s="659"/>
      <c r="M37" s="659"/>
      <c r="N37" s="659"/>
      <c r="O37" s="659"/>
      <c r="P37" s="659"/>
      <c r="Q37" s="660"/>
      <c r="R37" s="661">
        <v>247044</v>
      </c>
      <c r="S37" s="662"/>
      <c r="T37" s="662"/>
      <c r="U37" s="662"/>
      <c r="V37" s="662"/>
      <c r="W37" s="662"/>
      <c r="X37" s="662"/>
      <c r="Y37" s="663"/>
      <c r="Z37" s="664">
        <v>1.7</v>
      </c>
      <c r="AA37" s="664"/>
      <c r="AB37" s="664"/>
      <c r="AC37" s="664"/>
      <c r="AD37" s="665" t="s">
        <v>122</v>
      </c>
      <c r="AE37" s="665"/>
      <c r="AF37" s="665"/>
      <c r="AG37" s="665"/>
      <c r="AH37" s="665"/>
      <c r="AI37" s="665"/>
      <c r="AJ37" s="665"/>
      <c r="AK37" s="665"/>
      <c r="AL37" s="666" t="s">
        <v>122</v>
      </c>
      <c r="AM37" s="667"/>
      <c r="AN37" s="667"/>
      <c r="AO37" s="668"/>
      <c r="AQ37" s="724" t="s">
        <v>319</v>
      </c>
      <c r="AR37" s="725"/>
      <c r="AS37" s="725"/>
      <c r="AT37" s="725"/>
      <c r="AU37" s="725"/>
      <c r="AV37" s="725"/>
      <c r="AW37" s="725"/>
      <c r="AX37" s="725"/>
      <c r="AY37" s="726"/>
      <c r="AZ37" s="661">
        <v>740707</v>
      </c>
      <c r="BA37" s="662"/>
      <c r="BB37" s="662"/>
      <c r="BC37" s="662"/>
      <c r="BD37" s="694"/>
      <c r="BE37" s="694"/>
      <c r="BF37" s="716"/>
      <c r="BG37" s="658" t="s">
        <v>320</v>
      </c>
      <c r="BH37" s="659"/>
      <c r="BI37" s="659"/>
      <c r="BJ37" s="659"/>
      <c r="BK37" s="659"/>
      <c r="BL37" s="659"/>
      <c r="BM37" s="659"/>
      <c r="BN37" s="659"/>
      <c r="BO37" s="659"/>
      <c r="BP37" s="659"/>
      <c r="BQ37" s="659"/>
      <c r="BR37" s="659"/>
      <c r="BS37" s="659"/>
      <c r="BT37" s="659"/>
      <c r="BU37" s="660"/>
      <c r="BV37" s="661">
        <v>135828</v>
      </c>
      <c r="BW37" s="662"/>
      <c r="BX37" s="662"/>
      <c r="BY37" s="662"/>
      <c r="BZ37" s="662"/>
      <c r="CA37" s="662"/>
      <c r="CB37" s="671"/>
      <c r="CD37" s="658" t="s">
        <v>321</v>
      </c>
      <c r="CE37" s="659"/>
      <c r="CF37" s="659"/>
      <c r="CG37" s="659"/>
      <c r="CH37" s="659"/>
      <c r="CI37" s="659"/>
      <c r="CJ37" s="659"/>
      <c r="CK37" s="659"/>
      <c r="CL37" s="659"/>
      <c r="CM37" s="659"/>
      <c r="CN37" s="659"/>
      <c r="CO37" s="659"/>
      <c r="CP37" s="659"/>
      <c r="CQ37" s="660"/>
      <c r="CR37" s="661">
        <v>758080</v>
      </c>
      <c r="CS37" s="694"/>
      <c r="CT37" s="694"/>
      <c r="CU37" s="694"/>
      <c r="CV37" s="694"/>
      <c r="CW37" s="694"/>
      <c r="CX37" s="694"/>
      <c r="CY37" s="695"/>
      <c r="CZ37" s="666">
        <v>5.2</v>
      </c>
      <c r="DA37" s="692"/>
      <c r="DB37" s="692"/>
      <c r="DC37" s="696"/>
      <c r="DD37" s="670">
        <v>754277</v>
      </c>
      <c r="DE37" s="694"/>
      <c r="DF37" s="694"/>
      <c r="DG37" s="694"/>
      <c r="DH37" s="694"/>
      <c r="DI37" s="694"/>
      <c r="DJ37" s="694"/>
      <c r="DK37" s="695"/>
      <c r="DL37" s="670">
        <v>690303</v>
      </c>
      <c r="DM37" s="694"/>
      <c r="DN37" s="694"/>
      <c r="DO37" s="694"/>
      <c r="DP37" s="694"/>
      <c r="DQ37" s="694"/>
      <c r="DR37" s="694"/>
      <c r="DS37" s="694"/>
      <c r="DT37" s="694"/>
      <c r="DU37" s="694"/>
      <c r="DV37" s="695"/>
      <c r="DW37" s="666">
        <v>7.4</v>
      </c>
      <c r="DX37" s="692"/>
      <c r="DY37" s="692"/>
      <c r="DZ37" s="692"/>
      <c r="EA37" s="692"/>
      <c r="EB37" s="692"/>
      <c r="EC37" s="693"/>
    </row>
    <row r="38" spans="2:133" ht="11.25" customHeight="1" x14ac:dyDescent="0.15">
      <c r="B38" s="658" t="s">
        <v>322</v>
      </c>
      <c r="C38" s="659"/>
      <c r="D38" s="659"/>
      <c r="E38" s="659"/>
      <c r="F38" s="659"/>
      <c r="G38" s="659"/>
      <c r="H38" s="659"/>
      <c r="I38" s="659"/>
      <c r="J38" s="659"/>
      <c r="K38" s="659"/>
      <c r="L38" s="659"/>
      <c r="M38" s="659"/>
      <c r="N38" s="659"/>
      <c r="O38" s="659"/>
      <c r="P38" s="659"/>
      <c r="Q38" s="660"/>
      <c r="R38" s="661">
        <v>1236400</v>
      </c>
      <c r="S38" s="662"/>
      <c r="T38" s="662"/>
      <c r="U38" s="662"/>
      <c r="V38" s="662"/>
      <c r="W38" s="662"/>
      <c r="X38" s="662"/>
      <c r="Y38" s="663"/>
      <c r="Z38" s="664">
        <v>8.3000000000000007</v>
      </c>
      <c r="AA38" s="664"/>
      <c r="AB38" s="664"/>
      <c r="AC38" s="664"/>
      <c r="AD38" s="665" t="s">
        <v>122</v>
      </c>
      <c r="AE38" s="665"/>
      <c r="AF38" s="665"/>
      <c r="AG38" s="665"/>
      <c r="AH38" s="665"/>
      <c r="AI38" s="665"/>
      <c r="AJ38" s="665"/>
      <c r="AK38" s="665"/>
      <c r="AL38" s="666" t="s">
        <v>122</v>
      </c>
      <c r="AM38" s="667"/>
      <c r="AN38" s="667"/>
      <c r="AO38" s="668"/>
      <c r="AQ38" s="724" t="s">
        <v>323</v>
      </c>
      <c r="AR38" s="725"/>
      <c r="AS38" s="725"/>
      <c r="AT38" s="725"/>
      <c r="AU38" s="725"/>
      <c r="AV38" s="725"/>
      <c r="AW38" s="725"/>
      <c r="AX38" s="725"/>
      <c r="AY38" s="726"/>
      <c r="AZ38" s="661">
        <v>192381</v>
      </c>
      <c r="BA38" s="662"/>
      <c r="BB38" s="662"/>
      <c r="BC38" s="662"/>
      <c r="BD38" s="694"/>
      <c r="BE38" s="694"/>
      <c r="BF38" s="716"/>
      <c r="BG38" s="658" t="s">
        <v>324</v>
      </c>
      <c r="BH38" s="659"/>
      <c r="BI38" s="659"/>
      <c r="BJ38" s="659"/>
      <c r="BK38" s="659"/>
      <c r="BL38" s="659"/>
      <c r="BM38" s="659"/>
      <c r="BN38" s="659"/>
      <c r="BO38" s="659"/>
      <c r="BP38" s="659"/>
      <c r="BQ38" s="659"/>
      <c r="BR38" s="659"/>
      <c r="BS38" s="659"/>
      <c r="BT38" s="659"/>
      <c r="BU38" s="660"/>
      <c r="BV38" s="661">
        <v>2617</v>
      </c>
      <c r="BW38" s="662"/>
      <c r="BX38" s="662"/>
      <c r="BY38" s="662"/>
      <c r="BZ38" s="662"/>
      <c r="CA38" s="662"/>
      <c r="CB38" s="671"/>
      <c r="CD38" s="658" t="s">
        <v>325</v>
      </c>
      <c r="CE38" s="659"/>
      <c r="CF38" s="659"/>
      <c r="CG38" s="659"/>
      <c r="CH38" s="659"/>
      <c r="CI38" s="659"/>
      <c r="CJ38" s="659"/>
      <c r="CK38" s="659"/>
      <c r="CL38" s="659"/>
      <c r="CM38" s="659"/>
      <c r="CN38" s="659"/>
      <c r="CO38" s="659"/>
      <c r="CP38" s="659"/>
      <c r="CQ38" s="660"/>
      <c r="CR38" s="661">
        <v>1017128</v>
      </c>
      <c r="CS38" s="662"/>
      <c r="CT38" s="662"/>
      <c r="CU38" s="662"/>
      <c r="CV38" s="662"/>
      <c r="CW38" s="662"/>
      <c r="CX38" s="662"/>
      <c r="CY38" s="663"/>
      <c r="CZ38" s="666">
        <v>7</v>
      </c>
      <c r="DA38" s="692"/>
      <c r="DB38" s="692"/>
      <c r="DC38" s="696"/>
      <c r="DD38" s="670">
        <v>771016</v>
      </c>
      <c r="DE38" s="662"/>
      <c r="DF38" s="662"/>
      <c r="DG38" s="662"/>
      <c r="DH38" s="662"/>
      <c r="DI38" s="662"/>
      <c r="DJ38" s="662"/>
      <c r="DK38" s="663"/>
      <c r="DL38" s="670">
        <v>720242</v>
      </c>
      <c r="DM38" s="662"/>
      <c r="DN38" s="662"/>
      <c r="DO38" s="662"/>
      <c r="DP38" s="662"/>
      <c r="DQ38" s="662"/>
      <c r="DR38" s="662"/>
      <c r="DS38" s="662"/>
      <c r="DT38" s="662"/>
      <c r="DU38" s="662"/>
      <c r="DV38" s="663"/>
      <c r="DW38" s="666">
        <v>7.7</v>
      </c>
      <c r="DX38" s="692"/>
      <c r="DY38" s="692"/>
      <c r="DZ38" s="692"/>
      <c r="EA38" s="692"/>
      <c r="EB38" s="692"/>
      <c r="EC38" s="693"/>
    </row>
    <row r="39" spans="2:133" ht="11.25" customHeight="1" x14ac:dyDescent="0.15">
      <c r="B39" s="658" t="s">
        <v>326</v>
      </c>
      <c r="C39" s="659"/>
      <c r="D39" s="659"/>
      <c r="E39" s="659"/>
      <c r="F39" s="659"/>
      <c r="G39" s="659"/>
      <c r="H39" s="659"/>
      <c r="I39" s="659"/>
      <c r="J39" s="659"/>
      <c r="K39" s="659"/>
      <c r="L39" s="659"/>
      <c r="M39" s="659"/>
      <c r="N39" s="659"/>
      <c r="O39" s="659"/>
      <c r="P39" s="659"/>
      <c r="Q39" s="660"/>
      <c r="R39" s="661" t="s">
        <v>122</v>
      </c>
      <c r="S39" s="662"/>
      <c r="T39" s="662"/>
      <c r="U39" s="662"/>
      <c r="V39" s="662"/>
      <c r="W39" s="662"/>
      <c r="X39" s="662"/>
      <c r="Y39" s="663"/>
      <c r="Z39" s="664" t="s">
        <v>122</v>
      </c>
      <c r="AA39" s="664"/>
      <c r="AB39" s="664"/>
      <c r="AC39" s="664"/>
      <c r="AD39" s="665" t="s">
        <v>122</v>
      </c>
      <c r="AE39" s="665"/>
      <c r="AF39" s="665"/>
      <c r="AG39" s="665"/>
      <c r="AH39" s="665"/>
      <c r="AI39" s="665"/>
      <c r="AJ39" s="665"/>
      <c r="AK39" s="665"/>
      <c r="AL39" s="666" t="s">
        <v>122</v>
      </c>
      <c r="AM39" s="667"/>
      <c r="AN39" s="667"/>
      <c r="AO39" s="668"/>
      <c r="AQ39" s="724" t="s">
        <v>327</v>
      </c>
      <c r="AR39" s="725"/>
      <c r="AS39" s="725"/>
      <c r="AT39" s="725"/>
      <c r="AU39" s="725"/>
      <c r="AV39" s="725"/>
      <c r="AW39" s="725"/>
      <c r="AX39" s="725"/>
      <c r="AY39" s="726"/>
      <c r="AZ39" s="661">
        <v>128279</v>
      </c>
      <c r="BA39" s="662"/>
      <c r="BB39" s="662"/>
      <c r="BC39" s="662"/>
      <c r="BD39" s="694"/>
      <c r="BE39" s="694"/>
      <c r="BF39" s="716"/>
      <c r="BG39" s="658" t="s">
        <v>328</v>
      </c>
      <c r="BH39" s="659"/>
      <c r="BI39" s="659"/>
      <c r="BJ39" s="659"/>
      <c r="BK39" s="659"/>
      <c r="BL39" s="659"/>
      <c r="BM39" s="659"/>
      <c r="BN39" s="659"/>
      <c r="BO39" s="659"/>
      <c r="BP39" s="659"/>
      <c r="BQ39" s="659"/>
      <c r="BR39" s="659"/>
      <c r="BS39" s="659"/>
      <c r="BT39" s="659"/>
      <c r="BU39" s="660"/>
      <c r="BV39" s="661">
        <v>3984</v>
      </c>
      <c r="BW39" s="662"/>
      <c r="BX39" s="662"/>
      <c r="BY39" s="662"/>
      <c r="BZ39" s="662"/>
      <c r="CA39" s="662"/>
      <c r="CB39" s="671"/>
      <c r="CD39" s="658" t="s">
        <v>329</v>
      </c>
      <c r="CE39" s="659"/>
      <c r="CF39" s="659"/>
      <c r="CG39" s="659"/>
      <c r="CH39" s="659"/>
      <c r="CI39" s="659"/>
      <c r="CJ39" s="659"/>
      <c r="CK39" s="659"/>
      <c r="CL39" s="659"/>
      <c r="CM39" s="659"/>
      <c r="CN39" s="659"/>
      <c r="CO39" s="659"/>
      <c r="CP39" s="659"/>
      <c r="CQ39" s="660"/>
      <c r="CR39" s="661">
        <v>640732</v>
      </c>
      <c r="CS39" s="694"/>
      <c r="CT39" s="694"/>
      <c r="CU39" s="694"/>
      <c r="CV39" s="694"/>
      <c r="CW39" s="694"/>
      <c r="CX39" s="694"/>
      <c r="CY39" s="695"/>
      <c r="CZ39" s="666">
        <v>4.4000000000000004</v>
      </c>
      <c r="DA39" s="692"/>
      <c r="DB39" s="692"/>
      <c r="DC39" s="696"/>
      <c r="DD39" s="670">
        <v>351961</v>
      </c>
      <c r="DE39" s="694"/>
      <c r="DF39" s="694"/>
      <c r="DG39" s="694"/>
      <c r="DH39" s="694"/>
      <c r="DI39" s="694"/>
      <c r="DJ39" s="694"/>
      <c r="DK39" s="695"/>
      <c r="DL39" s="670" t="s">
        <v>122</v>
      </c>
      <c r="DM39" s="694"/>
      <c r="DN39" s="694"/>
      <c r="DO39" s="694"/>
      <c r="DP39" s="694"/>
      <c r="DQ39" s="694"/>
      <c r="DR39" s="694"/>
      <c r="DS39" s="694"/>
      <c r="DT39" s="694"/>
      <c r="DU39" s="694"/>
      <c r="DV39" s="695"/>
      <c r="DW39" s="666" t="s">
        <v>122</v>
      </c>
      <c r="DX39" s="692"/>
      <c r="DY39" s="692"/>
      <c r="DZ39" s="692"/>
      <c r="EA39" s="692"/>
      <c r="EB39" s="692"/>
      <c r="EC39" s="693"/>
    </row>
    <row r="40" spans="2:133" ht="11.25" customHeight="1" x14ac:dyDescent="0.15">
      <c r="B40" s="658" t="s">
        <v>330</v>
      </c>
      <c r="C40" s="659"/>
      <c r="D40" s="659"/>
      <c r="E40" s="659"/>
      <c r="F40" s="659"/>
      <c r="G40" s="659"/>
      <c r="H40" s="659"/>
      <c r="I40" s="659"/>
      <c r="J40" s="659"/>
      <c r="K40" s="659"/>
      <c r="L40" s="659"/>
      <c r="M40" s="659"/>
      <c r="N40" s="659"/>
      <c r="O40" s="659"/>
      <c r="P40" s="659"/>
      <c r="Q40" s="660"/>
      <c r="R40" s="661">
        <v>61000</v>
      </c>
      <c r="S40" s="662"/>
      <c r="T40" s="662"/>
      <c r="U40" s="662"/>
      <c r="V40" s="662"/>
      <c r="W40" s="662"/>
      <c r="X40" s="662"/>
      <c r="Y40" s="663"/>
      <c r="Z40" s="664">
        <v>0.4</v>
      </c>
      <c r="AA40" s="664"/>
      <c r="AB40" s="664"/>
      <c r="AC40" s="664"/>
      <c r="AD40" s="665" t="s">
        <v>122</v>
      </c>
      <c r="AE40" s="665"/>
      <c r="AF40" s="665"/>
      <c r="AG40" s="665"/>
      <c r="AH40" s="665"/>
      <c r="AI40" s="665"/>
      <c r="AJ40" s="665"/>
      <c r="AK40" s="665"/>
      <c r="AL40" s="666" t="s">
        <v>122</v>
      </c>
      <c r="AM40" s="667"/>
      <c r="AN40" s="667"/>
      <c r="AO40" s="668"/>
      <c r="AQ40" s="724" t="s">
        <v>331</v>
      </c>
      <c r="AR40" s="725"/>
      <c r="AS40" s="725"/>
      <c r="AT40" s="725"/>
      <c r="AU40" s="725"/>
      <c r="AV40" s="725"/>
      <c r="AW40" s="725"/>
      <c r="AX40" s="725"/>
      <c r="AY40" s="726"/>
      <c r="AZ40" s="661">
        <v>31102</v>
      </c>
      <c r="BA40" s="662"/>
      <c r="BB40" s="662"/>
      <c r="BC40" s="662"/>
      <c r="BD40" s="694"/>
      <c r="BE40" s="694"/>
      <c r="BF40" s="716"/>
      <c r="BG40" s="709" t="s">
        <v>332</v>
      </c>
      <c r="BH40" s="710"/>
      <c r="BI40" s="710"/>
      <c r="BJ40" s="710"/>
      <c r="BK40" s="710"/>
      <c r="BL40" s="221"/>
      <c r="BM40" s="659" t="s">
        <v>333</v>
      </c>
      <c r="BN40" s="659"/>
      <c r="BO40" s="659"/>
      <c r="BP40" s="659"/>
      <c r="BQ40" s="659"/>
      <c r="BR40" s="659"/>
      <c r="BS40" s="659"/>
      <c r="BT40" s="659"/>
      <c r="BU40" s="660"/>
      <c r="BV40" s="661">
        <v>101</v>
      </c>
      <c r="BW40" s="662"/>
      <c r="BX40" s="662"/>
      <c r="BY40" s="662"/>
      <c r="BZ40" s="662"/>
      <c r="CA40" s="662"/>
      <c r="CB40" s="671"/>
      <c r="CD40" s="658" t="s">
        <v>334</v>
      </c>
      <c r="CE40" s="659"/>
      <c r="CF40" s="659"/>
      <c r="CG40" s="659"/>
      <c r="CH40" s="659"/>
      <c r="CI40" s="659"/>
      <c r="CJ40" s="659"/>
      <c r="CK40" s="659"/>
      <c r="CL40" s="659"/>
      <c r="CM40" s="659"/>
      <c r="CN40" s="659"/>
      <c r="CO40" s="659"/>
      <c r="CP40" s="659"/>
      <c r="CQ40" s="660"/>
      <c r="CR40" s="661">
        <v>76342</v>
      </c>
      <c r="CS40" s="662"/>
      <c r="CT40" s="662"/>
      <c r="CU40" s="662"/>
      <c r="CV40" s="662"/>
      <c r="CW40" s="662"/>
      <c r="CX40" s="662"/>
      <c r="CY40" s="663"/>
      <c r="CZ40" s="666">
        <v>0.5</v>
      </c>
      <c r="DA40" s="692"/>
      <c r="DB40" s="692"/>
      <c r="DC40" s="696"/>
      <c r="DD40" s="670">
        <v>74342</v>
      </c>
      <c r="DE40" s="662"/>
      <c r="DF40" s="662"/>
      <c r="DG40" s="662"/>
      <c r="DH40" s="662"/>
      <c r="DI40" s="662"/>
      <c r="DJ40" s="662"/>
      <c r="DK40" s="663"/>
      <c r="DL40" s="670" t="s">
        <v>122</v>
      </c>
      <c r="DM40" s="662"/>
      <c r="DN40" s="662"/>
      <c r="DO40" s="662"/>
      <c r="DP40" s="662"/>
      <c r="DQ40" s="662"/>
      <c r="DR40" s="662"/>
      <c r="DS40" s="662"/>
      <c r="DT40" s="662"/>
      <c r="DU40" s="662"/>
      <c r="DV40" s="663"/>
      <c r="DW40" s="666" t="s">
        <v>122</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3">
        <v>14924298</v>
      </c>
      <c r="S41" s="734"/>
      <c r="T41" s="734"/>
      <c r="U41" s="734"/>
      <c r="V41" s="734"/>
      <c r="W41" s="734"/>
      <c r="X41" s="734"/>
      <c r="Y41" s="738"/>
      <c r="Z41" s="739">
        <v>100</v>
      </c>
      <c r="AA41" s="739"/>
      <c r="AB41" s="739"/>
      <c r="AC41" s="739"/>
      <c r="AD41" s="740">
        <v>9235290</v>
      </c>
      <c r="AE41" s="740"/>
      <c r="AF41" s="740"/>
      <c r="AG41" s="740"/>
      <c r="AH41" s="740"/>
      <c r="AI41" s="740"/>
      <c r="AJ41" s="740"/>
      <c r="AK41" s="740"/>
      <c r="AL41" s="741">
        <v>100</v>
      </c>
      <c r="AM41" s="721"/>
      <c r="AN41" s="721"/>
      <c r="AO41" s="742"/>
      <c r="AQ41" s="724" t="s">
        <v>336</v>
      </c>
      <c r="AR41" s="725"/>
      <c r="AS41" s="725"/>
      <c r="AT41" s="725"/>
      <c r="AU41" s="725"/>
      <c r="AV41" s="725"/>
      <c r="AW41" s="725"/>
      <c r="AX41" s="725"/>
      <c r="AY41" s="726"/>
      <c r="AZ41" s="661">
        <v>200369</v>
      </c>
      <c r="BA41" s="662"/>
      <c r="BB41" s="662"/>
      <c r="BC41" s="662"/>
      <c r="BD41" s="694"/>
      <c r="BE41" s="694"/>
      <c r="BF41" s="716"/>
      <c r="BG41" s="709"/>
      <c r="BH41" s="710"/>
      <c r="BI41" s="710"/>
      <c r="BJ41" s="710"/>
      <c r="BK41" s="710"/>
      <c r="BL41" s="221"/>
      <c r="BM41" s="659" t="s">
        <v>337</v>
      </c>
      <c r="BN41" s="659"/>
      <c r="BO41" s="659"/>
      <c r="BP41" s="659"/>
      <c r="BQ41" s="659"/>
      <c r="BR41" s="659"/>
      <c r="BS41" s="659"/>
      <c r="BT41" s="659"/>
      <c r="BU41" s="660"/>
      <c r="BV41" s="661" t="s">
        <v>122</v>
      </c>
      <c r="BW41" s="662"/>
      <c r="BX41" s="662"/>
      <c r="BY41" s="662"/>
      <c r="BZ41" s="662"/>
      <c r="CA41" s="662"/>
      <c r="CB41" s="671"/>
      <c r="CD41" s="658" t="s">
        <v>338</v>
      </c>
      <c r="CE41" s="659"/>
      <c r="CF41" s="659"/>
      <c r="CG41" s="659"/>
      <c r="CH41" s="659"/>
      <c r="CI41" s="659"/>
      <c r="CJ41" s="659"/>
      <c r="CK41" s="659"/>
      <c r="CL41" s="659"/>
      <c r="CM41" s="659"/>
      <c r="CN41" s="659"/>
      <c r="CO41" s="659"/>
      <c r="CP41" s="659"/>
      <c r="CQ41" s="660"/>
      <c r="CR41" s="661" t="s">
        <v>122</v>
      </c>
      <c r="CS41" s="694"/>
      <c r="CT41" s="694"/>
      <c r="CU41" s="694"/>
      <c r="CV41" s="694"/>
      <c r="CW41" s="694"/>
      <c r="CX41" s="694"/>
      <c r="CY41" s="695"/>
      <c r="CZ41" s="666" t="s">
        <v>122</v>
      </c>
      <c r="DA41" s="692"/>
      <c r="DB41" s="692"/>
      <c r="DC41" s="696"/>
      <c r="DD41" s="670" t="s">
        <v>122</v>
      </c>
      <c r="DE41" s="694"/>
      <c r="DF41" s="694"/>
      <c r="DG41" s="694"/>
      <c r="DH41" s="694"/>
      <c r="DI41" s="694"/>
      <c r="DJ41" s="694"/>
      <c r="DK41" s="695"/>
      <c r="DL41" s="744"/>
      <c r="DM41" s="745"/>
      <c r="DN41" s="745"/>
      <c r="DO41" s="745"/>
      <c r="DP41" s="745"/>
      <c r="DQ41" s="745"/>
      <c r="DR41" s="745"/>
      <c r="DS41" s="745"/>
      <c r="DT41" s="745"/>
      <c r="DU41" s="745"/>
      <c r="DV41" s="746"/>
      <c r="DW41" s="735"/>
      <c r="DX41" s="736"/>
      <c r="DY41" s="736"/>
      <c r="DZ41" s="736"/>
      <c r="EA41" s="736"/>
      <c r="EB41" s="736"/>
      <c r="EC41" s="737"/>
    </row>
    <row r="42" spans="2:133" ht="11.25" customHeight="1" x14ac:dyDescent="0.15">
      <c r="AQ42" s="730" t="s">
        <v>339</v>
      </c>
      <c r="AR42" s="731"/>
      <c r="AS42" s="731"/>
      <c r="AT42" s="731"/>
      <c r="AU42" s="731"/>
      <c r="AV42" s="731"/>
      <c r="AW42" s="731"/>
      <c r="AX42" s="731"/>
      <c r="AY42" s="732"/>
      <c r="AZ42" s="733">
        <v>785657</v>
      </c>
      <c r="BA42" s="734"/>
      <c r="BB42" s="734"/>
      <c r="BC42" s="734"/>
      <c r="BD42" s="720"/>
      <c r="BE42" s="720"/>
      <c r="BF42" s="722"/>
      <c r="BG42" s="711"/>
      <c r="BH42" s="712"/>
      <c r="BI42" s="712"/>
      <c r="BJ42" s="712"/>
      <c r="BK42" s="712"/>
      <c r="BL42" s="222"/>
      <c r="BM42" s="683" t="s">
        <v>340</v>
      </c>
      <c r="BN42" s="683"/>
      <c r="BO42" s="683"/>
      <c r="BP42" s="683"/>
      <c r="BQ42" s="683"/>
      <c r="BR42" s="683"/>
      <c r="BS42" s="683"/>
      <c r="BT42" s="683"/>
      <c r="BU42" s="684"/>
      <c r="BV42" s="733">
        <v>418</v>
      </c>
      <c r="BW42" s="734"/>
      <c r="BX42" s="734"/>
      <c r="BY42" s="734"/>
      <c r="BZ42" s="734"/>
      <c r="CA42" s="734"/>
      <c r="CB42" s="743"/>
      <c r="CD42" s="658" t="s">
        <v>341</v>
      </c>
      <c r="CE42" s="659"/>
      <c r="CF42" s="659"/>
      <c r="CG42" s="659"/>
      <c r="CH42" s="659"/>
      <c r="CI42" s="659"/>
      <c r="CJ42" s="659"/>
      <c r="CK42" s="659"/>
      <c r="CL42" s="659"/>
      <c r="CM42" s="659"/>
      <c r="CN42" s="659"/>
      <c r="CO42" s="659"/>
      <c r="CP42" s="659"/>
      <c r="CQ42" s="660"/>
      <c r="CR42" s="661">
        <v>2062725</v>
      </c>
      <c r="CS42" s="694"/>
      <c r="CT42" s="694"/>
      <c r="CU42" s="694"/>
      <c r="CV42" s="694"/>
      <c r="CW42" s="694"/>
      <c r="CX42" s="694"/>
      <c r="CY42" s="695"/>
      <c r="CZ42" s="666">
        <v>14.2</v>
      </c>
      <c r="DA42" s="692"/>
      <c r="DB42" s="692"/>
      <c r="DC42" s="696"/>
      <c r="DD42" s="670">
        <v>584305</v>
      </c>
      <c r="DE42" s="694"/>
      <c r="DF42" s="694"/>
      <c r="DG42" s="694"/>
      <c r="DH42" s="694"/>
      <c r="DI42" s="694"/>
      <c r="DJ42" s="694"/>
      <c r="DK42" s="695"/>
      <c r="DL42" s="744"/>
      <c r="DM42" s="745"/>
      <c r="DN42" s="745"/>
      <c r="DO42" s="745"/>
      <c r="DP42" s="745"/>
      <c r="DQ42" s="745"/>
      <c r="DR42" s="745"/>
      <c r="DS42" s="745"/>
      <c r="DT42" s="745"/>
      <c r="DU42" s="745"/>
      <c r="DV42" s="746"/>
      <c r="DW42" s="735"/>
      <c r="DX42" s="736"/>
      <c r="DY42" s="736"/>
      <c r="DZ42" s="736"/>
      <c r="EA42" s="736"/>
      <c r="EB42" s="736"/>
      <c r="EC42" s="737"/>
    </row>
    <row r="43" spans="2:133" ht="11.25" customHeight="1" x14ac:dyDescent="0.15">
      <c r="B43" s="212" t="s">
        <v>342</v>
      </c>
      <c r="CD43" s="658" t="s">
        <v>343</v>
      </c>
      <c r="CE43" s="659"/>
      <c r="CF43" s="659"/>
      <c r="CG43" s="659"/>
      <c r="CH43" s="659"/>
      <c r="CI43" s="659"/>
      <c r="CJ43" s="659"/>
      <c r="CK43" s="659"/>
      <c r="CL43" s="659"/>
      <c r="CM43" s="659"/>
      <c r="CN43" s="659"/>
      <c r="CO43" s="659"/>
      <c r="CP43" s="659"/>
      <c r="CQ43" s="660"/>
      <c r="CR43" s="661">
        <v>46021</v>
      </c>
      <c r="CS43" s="694"/>
      <c r="CT43" s="694"/>
      <c r="CU43" s="694"/>
      <c r="CV43" s="694"/>
      <c r="CW43" s="694"/>
      <c r="CX43" s="694"/>
      <c r="CY43" s="695"/>
      <c r="CZ43" s="666">
        <v>0.3</v>
      </c>
      <c r="DA43" s="692"/>
      <c r="DB43" s="692"/>
      <c r="DC43" s="696"/>
      <c r="DD43" s="670">
        <v>46021</v>
      </c>
      <c r="DE43" s="694"/>
      <c r="DF43" s="694"/>
      <c r="DG43" s="694"/>
      <c r="DH43" s="694"/>
      <c r="DI43" s="694"/>
      <c r="DJ43" s="694"/>
      <c r="DK43" s="695"/>
      <c r="DL43" s="744"/>
      <c r="DM43" s="745"/>
      <c r="DN43" s="745"/>
      <c r="DO43" s="745"/>
      <c r="DP43" s="745"/>
      <c r="DQ43" s="745"/>
      <c r="DR43" s="745"/>
      <c r="DS43" s="745"/>
      <c r="DT43" s="745"/>
      <c r="DU43" s="745"/>
      <c r="DV43" s="746"/>
      <c r="DW43" s="735"/>
      <c r="DX43" s="736"/>
      <c r="DY43" s="736"/>
      <c r="DZ43" s="736"/>
      <c r="EA43" s="736"/>
      <c r="EB43" s="736"/>
      <c r="EC43" s="737"/>
    </row>
    <row r="44" spans="2:133" ht="11.25" customHeight="1" x14ac:dyDescent="0.15">
      <c r="B44" s="747" t="s">
        <v>344</v>
      </c>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c r="BV44" s="747"/>
      <c r="BW44" s="747"/>
      <c r="BX44" s="747"/>
      <c r="BY44" s="747"/>
      <c r="BZ44" s="747"/>
      <c r="CA44" s="747"/>
      <c r="CB44" s="747"/>
      <c r="CC44" s="748"/>
      <c r="CD44" s="697" t="s">
        <v>292</v>
      </c>
      <c r="CE44" s="698"/>
      <c r="CF44" s="658" t="s">
        <v>345</v>
      </c>
      <c r="CG44" s="659"/>
      <c r="CH44" s="659"/>
      <c r="CI44" s="659"/>
      <c r="CJ44" s="659"/>
      <c r="CK44" s="659"/>
      <c r="CL44" s="659"/>
      <c r="CM44" s="659"/>
      <c r="CN44" s="659"/>
      <c r="CO44" s="659"/>
      <c r="CP44" s="659"/>
      <c r="CQ44" s="660"/>
      <c r="CR44" s="661">
        <v>1915859</v>
      </c>
      <c r="CS44" s="662"/>
      <c r="CT44" s="662"/>
      <c r="CU44" s="662"/>
      <c r="CV44" s="662"/>
      <c r="CW44" s="662"/>
      <c r="CX44" s="662"/>
      <c r="CY44" s="663"/>
      <c r="CZ44" s="666">
        <v>13.2</v>
      </c>
      <c r="DA44" s="667"/>
      <c r="DB44" s="667"/>
      <c r="DC44" s="673"/>
      <c r="DD44" s="670">
        <v>524335</v>
      </c>
      <c r="DE44" s="662"/>
      <c r="DF44" s="662"/>
      <c r="DG44" s="662"/>
      <c r="DH44" s="662"/>
      <c r="DI44" s="662"/>
      <c r="DJ44" s="662"/>
      <c r="DK44" s="663"/>
      <c r="DL44" s="744"/>
      <c r="DM44" s="745"/>
      <c r="DN44" s="745"/>
      <c r="DO44" s="745"/>
      <c r="DP44" s="745"/>
      <c r="DQ44" s="745"/>
      <c r="DR44" s="745"/>
      <c r="DS44" s="745"/>
      <c r="DT44" s="745"/>
      <c r="DU44" s="745"/>
      <c r="DV44" s="746"/>
      <c r="DW44" s="735"/>
      <c r="DX44" s="736"/>
      <c r="DY44" s="736"/>
      <c r="DZ44" s="736"/>
      <c r="EA44" s="736"/>
      <c r="EB44" s="736"/>
      <c r="EC44" s="737"/>
    </row>
    <row r="45" spans="2:133" ht="11.25" customHeight="1" x14ac:dyDescent="0.15">
      <c r="B45" s="747" t="s">
        <v>346</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c r="BV45" s="747"/>
      <c r="BW45" s="747"/>
      <c r="BX45" s="747"/>
      <c r="BY45" s="747"/>
      <c r="BZ45" s="747"/>
      <c r="CA45" s="747"/>
      <c r="CB45" s="747"/>
      <c r="CC45" s="748"/>
      <c r="CD45" s="699"/>
      <c r="CE45" s="700"/>
      <c r="CF45" s="658" t="s">
        <v>347</v>
      </c>
      <c r="CG45" s="659"/>
      <c r="CH45" s="659"/>
      <c r="CI45" s="659"/>
      <c r="CJ45" s="659"/>
      <c r="CK45" s="659"/>
      <c r="CL45" s="659"/>
      <c r="CM45" s="659"/>
      <c r="CN45" s="659"/>
      <c r="CO45" s="659"/>
      <c r="CP45" s="659"/>
      <c r="CQ45" s="660"/>
      <c r="CR45" s="661">
        <v>511318</v>
      </c>
      <c r="CS45" s="694"/>
      <c r="CT45" s="694"/>
      <c r="CU45" s="694"/>
      <c r="CV45" s="694"/>
      <c r="CW45" s="694"/>
      <c r="CX45" s="694"/>
      <c r="CY45" s="695"/>
      <c r="CZ45" s="666">
        <v>3.5</v>
      </c>
      <c r="DA45" s="692"/>
      <c r="DB45" s="692"/>
      <c r="DC45" s="696"/>
      <c r="DD45" s="670">
        <v>40229</v>
      </c>
      <c r="DE45" s="694"/>
      <c r="DF45" s="694"/>
      <c r="DG45" s="694"/>
      <c r="DH45" s="694"/>
      <c r="DI45" s="694"/>
      <c r="DJ45" s="694"/>
      <c r="DK45" s="695"/>
      <c r="DL45" s="744"/>
      <c r="DM45" s="745"/>
      <c r="DN45" s="745"/>
      <c r="DO45" s="745"/>
      <c r="DP45" s="745"/>
      <c r="DQ45" s="745"/>
      <c r="DR45" s="745"/>
      <c r="DS45" s="745"/>
      <c r="DT45" s="745"/>
      <c r="DU45" s="745"/>
      <c r="DV45" s="746"/>
      <c r="DW45" s="735"/>
      <c r="DX45" s="736"/>
      <c r="DY45" s="736"/>
      <c r="DZ45" s="736"/>
      <c r="EA45" s="736"/>
      <c r="EB45" s="736"/>
      <c r="EC45" s="737"/>
    </row>
    <row r="46" spans="2:133" ht="11.25" customHeight="1" x14ac:dyDescent="0.15">
      <c r="B46" s="223"/>
      <c r="CD46" s="699"/>
      <c r="CE46" s="700"/>
      <c r="CF46" s="658" t="s">
        <v>348</v>
      </c>
      <c r="CG46" s="659"/>
      <c r="CH46" s="659"/>
      <c r="CI46" s="659"/>
      <c r="CJ46" s="659"/>
      <c r="CK46" s="659"/>
      <c r="CL46" s="659"/>
      <c r="CM46" s="659"/>
      <c r="CN46" s="659"/>
      <c r="CO46" s="659"/>
      <c r="CP46" s="659"/>
      <c r="CQ46" s="660"/>
      <c r="CR46" s="661">
        <v>1315837</v>
      </c>
      <c r="CS46" s="662"/>
      <c r="CT46" s="662"/>
      <c r="CU46" s="662"/>
      <c r="CV46" s="662"/>
      <c r="CW46" s="662"/>
      <c r="CX46" s="662"/>
      <c r="CY46" s="663"/>
      <c r="CZ46" s="666">
        <v>9.1</v>
      </c>
      <c r="DA46" s="667"/>
      <c r="DB46" s="667"/>
      <c r="DC46" s="673"/>
      <c r="DD46" s="670">
        <v>398262</v>
      </c>
      <c r="DE46" s="662"/>
      <c r="DF46" s="662"/>
      <c r="DG46" s="662"/>
      <c r="DH46" s="662"/>
      <c r="DI46" s="662"/>
      <c r="DJ46" s="662"/>
      <c r="DK46" s="663"/>
      <c r="DL46" s="744"/>
      <c r="DM46" s="745"/>
      <c r="DN46" s="745"/>
      <c r="DO46" s="745"/>
      <c r="DP46" s="745"/>
      <c r="DQ46" s="745"/>
      <c r="DR46" s="745"/>
      <c r="DS46" s="745"/>
      <c r="DT46" s="745"/>
      <c r="DU46" s="745"/>
      <c r="DV46" s="746"/>
      <c r="DW46" s="735"/>
      <c r="DX46" s="736"/>
      <c r="DY46" s="736"/>
      <c r="DZ46" s="736"/>
      <c r="EA46" s="736"/>
      <c r="EB46" s="736"/>
      <c r="EC46" s="737"/>
    </row>
    <row r="47" spans="2:133" ht="11.25" customHeight="1" x14ac:dyDescent="0.15">
      <c r="B47" s="223"/>
      <c r="CD47" s="699"/>
      <c r="CE47" s="700"/>
      <c r="CF47" s="658" t="s">
        <v>349</v>
      </c>
      <c r="CG47" s="659"/>
      <c r="CH47" s="659"/>
      <c r="CI47" s="659"/>
      <c r="CJ47" s="659"/>
      <c r="CK47" s="659"/>
      <c r="CL47" s="659"/>
      <c r="CM47" s="659"/>
      <c r="CN47" s="659"/>
      <c r="CO47" s="659"/>
      <c r="CP47" s="659"/>
      <c r="CQ47" s="660"/>
      <c r="CR47" s="661">
        <v>146866</v>
      </c>
      <c r="CS47" s="694"/>
      <c r="CT47" s="694"/>
      <c r="CU47" s="694"/>
      <c r="CV47" s="694"/>
      <c r="CW47" s="694"/>
      <c r="CX47" s="694"/>
      <c r="CY47" s="695"/>
      <c r="CZ47" s="666">
        <v>1</v>
      </c>
      <c r="DA47" s="692"/>
      <c r="DB47" s="692"/>
      <c r="DC47" s="696"/>
      <c r="DD47" s="670">
        <v>59970</v>
      </c>
      <c r="DE47" s="694"/>
      <c r="DF47" s="694"/>
      <c r="DG47" s="694"/>
      <c r="DH47" s="694"/>
      <c r="DI47" s="694"/>
      <c r="DJ47" s="694"/>
      <c r="DK47" s="695"/>
      <c r="DL47" s="744"/>
      <c r="DM47" s="745"/>
      <c r="DN47" s="745"/>
      <c r="DO47" s="745"/>
      <c r="DP47" s="745"/>
      <c r="DQ47" s="745"/>
      <c r="DR47" s="745"/>
      <c r="DS47" s="745"/>
      <c r="DT47" s="745"/>
      <c r="DU47" s="745"/>
      <c r="DV47" s="746"/>
      <c r="DW47" s="735"/>
      <c r="DX47" s="736"/>
      <c r="DY47" s="736"/>
      <c r="DZ47" s="736"/>
      <c r="EA47" s="736"/>
      <c r="EB47" s="736"/>
      <c r="EC47" s="737"/>
    </row>
    <row r="48" spans="2:133" x14ac:dyDescent="0.15">
      <c r="B48" s="223"/>
      <c r="CD48" s="701"/>
      <c r="CE48" s="702"/>
      <c r="CF48" s="658" t="s">
        <v>350</v>
      </c>
      <c r="CG48" s="659"/>
      <c r="CH48" s="659"/>
      <c r="CI48" s="659"/>
      <c r="CJ48" s="659"/>
      <c r="CK48" s="659"/>
      <c r="CL48" s="659"/>
      <c r="CM48" s="659"/>
      <c r="CN48" s="659"/>
      <c r="CO48" s="659"/>
      <c r="CP48" s="659"/>
      <c r="CQ48" s="660"/>
      <c r="CR48" s="661" t="s">
        <v>122</v>
      </c>
      <c r="CS48" s="662"/>
      <c r="CT48" s="662"/>
      <c r="CU48" s="662"/>
      <c r="CV48" s="662"/>
      <c r="CW48" s="662"/>
      <c r="CX48" s="662"/>
      <c r="CY48" s="663"/>
      <c r="CZ48" s="666" t="s">
        <v>122</v>
      </c>
      <c r="DA48" s="667"/>
      <c r="DB48" s="667"/>
      <c r="DC48" s="673"/>
      <c r="DD48" s="670" t="s">
        <v>122</v>
      </c>
      <c r="DE48" s="662"/>
      <c r="DF48" s="662"/>
      <c r="DG48" s="662"/>
      <c r="DH48" s="662"/>
      <c r="DI48" s="662"/>
      <c r="DJ48" s="662"/>
      <c r="DK48" s="663"/>
      <c r="DL48" s="744"/>
      <c r="DM48" s="745"/>
      <c r="DN48" s="745"/>
      <c r="DO48" s="745"/>
      <c r="DP48" s="745"/>
      <c r="DQ48" s="745"/>
      <c r="DR48" s="745"/>
      <c r="DS48" s="745"/>
      <c r="DT48" s="745"/>
      <c r="DU48" s="745"/>
      <c r="DV48" s="746"/>
      <c r="DW48" s="735"/>
      <c r="DX48" s="736"/>
      <c r="DY48" s="736"/>
      <c r="DZ48" s="736"/>
      <c r="EA48" s="736"/>
      <c r="EB48" s="736"/>
      <c r="EC48" s="737"/>
    </row>
    <row r="49" spans="2:133" ht="11.25" customHeight="1" x14ac:dyDescent="0.15">
      <c r="B49" s="223"/>
      <c r="CD49" s="682" t="s">
        <v>351</v>
      </c>
      <c r="CE49" s="683"/>
      <c r="CF49" s="683"/>
      <c r="CG49" s="683"/>
      <c r="CH49" s="683"/>
      <c r="CI49" s="683"/>
      <c r="CJ49" s="683"/>
      <c r="CK49" s="683"/>
      <c r="CL49" s="683"/>
      <c r="CM49" s="683"/>
      <c r="CN49" s="683"/>
      <c r="CO49" s="683"/>
      <c r="CP49" s="683"/>
      <c r="CQ49" s="684"/>
      <c r="CR49" s="733">
        <v>14489770</v>
      </c>
      <c r="CS49" s="720"/>
      <c r="CT49" s="720"/>
      <c r="CU49" s="720"/>
      <c r="CV49" s="720"/>
      <c r="CW49" s="720"/>
      <c r="CX49" s="720"/>
      <c r="CY49" s="749"/>
      <c r="CZ49" s="741">
        <v>100</v>
      </c>
      <c r="DA49" s="750"/>
      <c r="DB49" s="750"/>
      <c r="DC49" s="751"/>
      <c r="DD49" s="752">
        <v>10610681</v>
      </c>
      <c r="DE49" s="720"/>
      <c r="DF49" s="720"/>
      <c r="DG49" s="720"/>
      <c r="DH49" s="720"/>
      <c r="DI49" s="720"/>
      <c r="DJ49" s="720"/>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IoAvGmEHLJ62S7cQTck0QI4Xyxr231yAjRLjIFgNjz8FLvsweuT+M1/VHLVEL1q3RX9Nn6iC0IPzXd41CCgwyg==" saltValue="/b3Cg5IAYjNTB2CuAHsL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759" t="s">
        <v>352</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60" t="s">
        <v>353</v>
      </c>
      <c r="DK2" s="761"/>
      <c r="DL2" s="761"/>
      <c r="DM2" s="761"/>
      <c r="DN2" s="761"/>
      <c r="DO2" s="762"/>
      <c r="DP2" s="226"/>
      <c r="DQ2" s="760" t="s">
        <v>354</v>
      </c>
      <c r="DR2" s="761"/>
      <c r="DS2" s="761"/>
      <c r="DT2" s="761"/>
      <c r="DU2" s="761"/>
      <c r="DV2" s="761"/>
      <c r="DW2" s="761"/>
      <c r="DX2" s="761"/>
      <c r="DY2" s="761"/>
      <c r="DZ2" s="762"/>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763" t="s">
        <v>355</v>
      </c>
      <c r="B4" s="763"/>
      <c r="C4" s="763"/>
      <c r="D4" s="763"/>
      <c r="E4" s="763"/>
      <c r="F4" s="763"/>
      <c r="G4" s="763"/>
      <c r="H4" s="763"/>
      <c r="I4" s="763"/>
      <c r="J4" s="763"/>
      <c r="K4" s="763"/>
      <c r="L4" s="763"/>
      <c r="M4" s="763"/>
      <c r="N4" s="763"/>
      <c r="O4" s="763"/>
      <c r="P4" s="763"/>
      <c r="Q4" s="763"/>
      <c r="R4" s="763"/>
      <c r="S4" s="763"/>
      <c r="T4" s="763"/>
      <c r="U4" s="763"/>
      <c r="V4" s="763"/>
      <c r="W4" s="763"/>
      <c r="X4" s="763"/>
      <c r="Y4" s="763"/>
      <c r="Z4" s="763"/>
      <c r="AA4" s="763"/>
      <c r="AB4" s="763"/>
      <c r="AC4" s="763"/>
      <c r="AD4" s="763"/>
      <c r="AE4" s="763"/>
      <c r="AF4" s="763"/>
      <c r="AG4" s="763"/>
      <c r="AH4" s="763"/>
      <c r="AI4" s="763"/>
      <c r="AJ4" s="763"/>
      <c r="AK4" s="763"/>
      <c r="AL4" s="763"/>
      <c r="AM4" s="763"/>
      <c r="AN4" s="763"/>
      <c r="AO4" s="763"/>
      <c r="AP4" s="763"/>
      <c r="AQ4" s="763"/>
      <c r="AR4" s="763"/>
      <c r="AS4" s="763"/>
      <c r="AT4" s="763"/>
      <c r="AU4" s="763"/>
      <c r="AV4" s="763"/>
      <c r="AW4" s="763"/>
      <c r="AX4" s="763"/>
      <c r="AY4" s="763"/>
      <c r="AZ4" s="230"/>
      <c r="BA4" s="230"/>
      <c r="BB4" s="230"/>
      <c r="BC4" s="230"/>
      <c r="BD4" s="230"/>
      <c r="BE4" s="231"/>
      <c r="BF4" s="231"/>
      <c r="BG4" s="231"/>
      <c r="BH4" s="231"/>
      <c r="BI4" s="231"/>
      <c r="BJ4" s="231"/>
      <c r="BK4" s="231"/>
      <c r="BL4" s="231"/>
      <c r="BM4" s="231"/>
      <c r="BN4" s="231"/>
      <c r="BO4" s="231"/>
      <c r="BP4" s="231"/>
      <c r="BQ4" s="764" t="s">
        <v>356</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32"/>
    </row>
    <row r="5" spans="1:131" s="233" customFormat="1" ht="26.25" customHeight="1" x14ac:dyDescent="0.15">
      <c r="A5" s="765" t="s">
        <v>357</v>
      </c>
      <c r="B5" s="766"/>
      <c r="C5" s="766"/>
      <c r="D5" s="766"/>
      <c r="E5" s="766"/>
      <c r="F5" s="766"/>
      <c r="G5" s="766"/>
      <c r="H5" s="766"/>
      <c r="I5" s="766"/>
      <c r="J5" s="766"/>
      <c r="K5" s="766"/>
      <c r="L5" s="766"/>
      <c r="M5" s="766"/>
      <c r="N5" s="766"/>
      <c r="O5" s="766"/>
      <c r="P5" s="767"/>
      <c r="Q5" s="771" t="s">
        <v>358</v>
      </c>
      <c r="R5" s="772"/>
      <c r="S5" s="772"/>
      <c r="T5" s="772"/>
      <c r="U5" s="773"/>
      <c r="V5" s="771" t="s">
        <v>359</v>
      </c>
      <c r="W5" s="772"/>
      <c r="X5" s="772"/>
      <c r="Y5" s="772"/>
      <c r="Z5" s="773"/>
      <c r="AA5" s="771" t="s">
        <v>360</v>
      </c>
      <c r="AB5" s="772"/>
      <c r="AC5" s="772"/>
      <c r="AD5" s="772"/>
      <c r="AE5" s="772"/>
      <c r="AF5" s="777" t="s">
        <v>361</v>
      </c>
      <c r="AG5" s="772"/>
      <c r="AH5" s="772"/>
      <c r="AI5" s="772"/>
      <c r="AJ5" s="778"/>
      <c r="AK5" s="772" t="s">
        <v>362</v>
      </c>
      <c r="AL5" s="772"/>
      <c r="AM5" s="772"/>
      <c r="AN5" s="772"/>
      <c r="AO5" s="773"/>
      <c r="AP5" s="771" t="s">
        <v>363</v>
      </c>
      <c r="AQ5" s="772"/>
      <c r="AR5" s="772"/>
      <c r="AS5" s="772"/>
      <c r="AT5" s="773"/>
      <c r="AU5" s="771" t="s">
        <v>364</v>
      </c>
      <c r="AV5" s="772"/>
      <c r="AW5" s="772"/>
      <c r="AX5" s="772"/>
      <c r="AY5" s="778"/>
      <c r="AZ5" s="230"/>
      <c r="BA5" s="230"/>
      <c r="BB5" s="230"/>
      <c r="BC5" s="230"/>
      <c r="BD5" s="230"/>
      <c r="BE5" s="231"/>
      <c r="BF5" s="231"/>
      <c r="BG5" s="231"/>
      <c r="BH5" s="231"/>
      <c r="BI5" s="231"/>
      <c r="BJ5" s="231"/>
      <c r="BK5" s="231"/>
      <c r="BL5" s="231"/>
      <c r="BM5" s="231"/>
      <c r="BN5" s="231"/>
      <c r="BO5" s="231"/>
      <c r="BP5" s="231"/>
      <c r="BQ5" s="765" t="s">
        <v>365</v>
      </c>
      <c r="BR5" s="766"/>
      <c r="BS5" s="766"/>
      <c r="BT5" s="766"/>
      <c r="BU5" s="766"/>
      <c r="BV5" s="766"/>
      <c r="BW5" s="766"/>
      <c r="BX5" s="766"/>
      <c r="BY5" s="766"/>
      <c r="BZ5" s="766"/>
      <c r="CA5" s="766"/>
      <c r="CB5" s="766"/>
      <c r="CC5" s="766"/>
      <c r="CD5" s="766"/>
      <c r="CE5" s="766"/>
      <c r="CF5" s="766"/>
      <c r="CG5" s="767"/>
      <c r="CH5" s="771" t="s">
        <v>366</v>
      </c>
      <c r="CI5" s="772"/>
      <c r="CJ5" s="772"/>
      <c r="CK5" s="772"/>
      <c r="CL5" s="773"/>
      <c r="CM5" s="771" t="s">
        <v>367</v>
      </c>
      <c r="CN5" s="772"/>
      <c r="CO5" s="772"/>
      <c r="CP5" s="772"/>
      <c r="CQ5" s="773"/>
      <c r="CR5" s="771" t="s">
        <v>368</v>
      </c>
      <c r="CS5" s="772"/>
      <c r="CT5" s="772"/>
      <c r="CU5" s="772"/>
      <c r="CV5" s="773"/>
      <c r="CW5" s="771" t="s">
        <v>369</v>
      </c>
      <c r="CX5" s="772"/>
      <c r="CY5" s="772"/>
      <c r="CZ5" s="772"/>
      <c r="DA5" s="773"/>
      <c r="DB5" s="771" t="s">
        <v>370</v>
      </c>
      <c r="DC5" s="772"/>
      <c r="DD5" s="772"/>
      <c r="DE5" s="772"/>
      <c r="DF5" s="773"/>
      <c r="DG5" s="801" t="s">
        <v>371</v>
      </c>
      <c r="DH5" s="802"/>
      <c r="DI5" s="802"/>
      <c r="DJ5" s="802"/>
      <c r="DK5" s="803"/>
      <c r="DL5" s="801" t="s">
        <v>372</v>
      </c>
      <c r="DM5" s="802"/>
      <c r="DN5" s="802"/>
      <c r="DO5" s="802"/>
      <c r="DP5" s="803"/>
      <c r="DQ5" s="771" t="s">
        <v>373</v>
      </c>
      <c r="DR5" s="772"/>
      <c r="DS5" s="772"/>
      <c r="DT5" s="772"/>
      <c r="DU5" s="773"/>
      <c r="DV5" s="771" t="s">
        <v>364</v>
      </c>
      <c r="DW5" s="772"/>
      <c r="DX5" s="772"/>
      <c r="DY5" s="772"/>
      <c r="DZ5" s="778"/>
      <c r="EA5" s="232"/>
    </row>
    <row r="6" spans="1:131" s="233" customFormat="1" ht="26.25" customHeight="1" thickBot="1" x14ac:dyDescent="0.2">
      <c r="A6" s="768"/>
      <c r="B6" s="769"/>
      <c r="C6" s="769"/>
      <c r="D6" s="769"/>
      <c r="E6" s="769"/>
      <c r="F6" s="769"/>
      <c r="G6" s="769"/>
      <c r="H6" s="769"/>
      <c r="I6" s="769"/>
      <c r="J6" s="769"/>
      <c r="K6" s="769"/>
      <c r="L6" s="769"/>
      <c r="M6" s="769"/>
      <c r="N6" s="769"/>
      <c r="O6" s="769"/>
      <c r="P6" s="770"/>
      <c r="Q6" s="774"/>
      <c r="R6" s="775"/>
      <c r="S6" s="775"/>
      <c r="T6" s="775"/>
      <c r="U6" s="776"/>
      <c r="V6" s="774"/>
      <c r="W6" s="775"/>
      <c r="X6" s="775"/>
      <c r="Y6" s="775"/>
      <c r="Z6" s="776"/>
      <c r="AA6" s="774"/>
      <c r="AB6" s="775"/>
      <c r="AC6" s="775"/>
      <c r="AD6" s="775"/>
      <c r="AE6" s="775"/>
      <c r="AF6" s="779"/>
      <c r="AG6" s="775"/>
      <c r="AH6" s="775"/>
      <c r="AI6" s="775"/>
      <c r="AJ6" s="780"/>
      <c r="AK6" s="775"/>
      <c r="AL6" s="775"/>
      <c r="AM6" s="775"/>
      <c r="AN6" s="775"/>
      <c r="AO6" s="776"/>
      <c r="AP6" s="774"/>
      <c r="AQ6" s="775"/>
      <c r="AR6" s="775"/>
      <c r="AS6" s="775"/>
      <c r="AT6" s="776"/>
      <c r="AU6" s="774"/>
      <c r="AV6" s="775"/>
      <c r="AW6" s="775"/>
      <c r="AX6" s="775"/>
      <c r="AY6" s="780"/>
      <c r="AZ6" s="230"/>
      <c r="BA6" s="230"/>
      <c r="BB6" s="230"/>
      <c r="BC6" s="230"/>
      <c r="BD6" s="230"/>
      <c r="BE6" s="231"/>
      <c r="BF6" s="231"/>
      <c r="BG6" s="231"/>
      <c r="BH6" s="231"/>
      <c r="BI6" s="231"/>
      <c r="BJ6" s="231"/>
      <c r="BK6" s="231"/>
      <c r="BL6" s="231"/>
      <c r="BM6" s="231"/>
      <c r="BN6" s="231"/>
      <c r="BO6" s="231"/>
      <c r="BP6" s="231"/>
      <c r="BQ6" s="768"/>
      <c r="BR6" s="769"/>
      <c r="BS6" s="769"/>
      <c r="BT6" s="769"/>
      <c r="BU6" s="769"/>
      <c r="BV6" s="769"/>
      <c r="BW6" s="769"/>
      <c r="BX6" s="769"/>
      <c r="BY6" s="769"/>
      <c r="BZ6" s="769"/>
      <c r="CA6" s="769"/>
      <c r="CB6" s="769"/>
      <c r="CC6" s="769"/>
      <c r="CD6" s="769"/>
      <c r="CE6" s="769"/>
      <c r="CF6" s="769"/>
      <c r="CG6" s="770"/>
      <c r="CH6" s="774"/>
      <c r="CI6" s="775"/>
      <c r="CJ6" s="775"/>
      <c r="CK6" s="775"/>
      <c r="CL6" s="776"/>
      <c r="CM6" s="774"/>
      <c r="CN6" s="775"/>
      <c r="CO6" s="775"/>
      <c r="CP6" s="775"/>
      <c r="CQ6" s="776"/>
      <c r="CR6" s="774"/>
      <c r="CS6" s="775"/>
      <c r="CT6" s="775"/>
      <c r="CU6" s="775"/>
      <c r="CV6" s="776"/>
      <c r="CW6" s="774"/>
      <c r="CX6" s="775"/>
      <c r="CY6" s="775"/>
      <c r="CZ6" s="775"/>
      <c r="DA6" s="776"/>
      <c r="DB6" s="774"/>
      <c r="DC6" s="775"/>
      <c r="DD6" s="775"/>
      <c r="DE6" s="775"/>
      <c r="DF6" s="776"/>
      <c r="DG6" s="804"/>
      <c r="DH6" s="805"/>
      <c r="DI6" s="805"/>
      <c r="DJ6" s="805"/>
      <c r="DK6" s="806"/>
      <c r="DL6" s="804"/>
      <c r="DM6" s="805"/>
      <c r="DN6" s="805"/>
      <c r="DO6" s="805"/>
      <c r="DP6" s="806"/>
      <c r="DQ6" s="774"/>
      <c r="DR6" s="775"/>
      <c r="DS6" s="775"/>
      <c r="DT6" s="775"/>
      <c r="DU6" s="776"/>
      <c r="DV6" s="774"/>
      <c r="DW6" s="775"/>
      <c r="DX6" s="775"/>
      <c r="DY6" s="775"/>
      <c r="DZ6" s="780"/>
      <c r="EA6" s="232"/>
    </row>
    <row r="7" spans="1:131" s="233" customFormat="1" ht="26.25" customHeight="1" thickTop="1" x14ac:dyDescent="0.15">
      <c r="A7" s="234">
        <v>1</v>
      </c>
      <c r="B7" s="787" t="s">
        <v>374</v>
      </c>
      <c r="C7" s="788"/>
      <c r="D7" s="788"/>
      <c r="E7" s="788"/>
      <c r="F7" s="788"/>
      <c r="G7" s="788"/>
      <c r="H7" s="788"/>
      <c r="I7" s="788"/>
      <c r="J7" s="788"/>
      <c r="K7" s="788"/>
      <c r="L7" s="788"/>
      <c r="M7" s="788"/>
      <c r="N7" s="788"/>
      <c r="O7" s="788"/>
      <c r="P7" s="789"/>
      <c r="Q7" s="790">
        <v>14808</v>
      </c>
      <c r="R7" s="791"/>
      <c r="S7" s="791"/>
      <c r="T7" s="791"/>
      <c r="U7" s="791"/>
      <c r="V7" s="791">
        <v>14373</v>
      </c>
      <c r="W7" s="791"/>
      <c r="X7" s="791"/>
      <c r="Y7" s="791"/>
      <c r="Z7" s="791"/>
      <c r="AA7" s="791">
        <v>435</v>
      </c>
      <c r="AB7" s="791"/>
      <c r="AC7" s="791"/>
      <c r="AD7" s="791"/>
      <c r="AE7" s="792"/>
      <c r="AF7" s="793">
        <v>321</v>
      </c>
      <c r="AG7" s="794"/>
      <c r="AH7" s="794"/>
      <c r="AI7" s="794"/>
      <c r="AJ7" s="795"/>
      <c r="AK7" s="796">
        <v>694</v>
      </c>
      <c r="AL7" s="797"/>
      <c r="AM7" s="797"/>
      <c r="AN7" s="797"/>
      <c r="AO7" s="797"/>
      <c r="AP7" s="797">
        <v>13170</v>
      </c>
      <c r="AQ7" s="797"/>
      <c r="AR7" s="797"/>
      <c r="AS7" s="797"/>
      <c r="AT7" s="797"/>
      <c r="AU7" s="798" t="s">
        <v>551</v>
      </c>
      <c r="AV7" s="798"/>
      <c r="AW7" s="798"/>
      <c r="AX7" s="798"/>
      <c r="AY7" s="799"/>
      <c r="AZ7" s="230"/>
      <c r="BA7" s="230"/>
      <c r="BB7" s="230"/>
      <c r="BC7" s="230"/>
      <c r="BD7" s="230"/>
      <c r="BE7" s="231"/>
      <c r="BF7" s="231"/>
      <c r="BG7" s="231"/>
      <c r="BH7" s="231"/>
      <c r="BI7" s="231"/>
      <c r="BJ7" s="231"/>
      <c r="BK7" s="231"/>
      <c r="BL7" s="231"/>
      <c r="BM7" s="231"/>
      <c r="BN7" s="231"/>
      <c r="BO7" s="231"/>
      <c r="BP7" s="231"/>
      <c r="BQ7" s="234">
        <v>1</v>
      </c>
      <c r="BR7" s="235"/>
      <c r="BS7" s="784" t="s">
        <v>571</v>
      </c>
      <c r="BT7" s="785"/>
      <c r="BU7" s="785"/>
      <c r="BV7" s="785"/>
      <c r="BW7" s="785"/>
      <c r="BX7" s="785"/>
      <c r="BY7" s="785"/>
      <c r="BZ7" s="785"/>
      <c r="CA7" s="785"/>
      <c r="CB7" s="785"/>
      <c r="CC7" s="785"/>
      <c r="CD7" s="785"/>
      <c r="CE7" s="785"/>
      <c r="CF7" s="785"/>
      <c r="CG7" s="800"/>
      <c r="CH7" s="781">
        <v>-79</v>
      </c>
      <c r="CI7" s="782"/>
      <c r="CJ7" s="782"/>
      <c r="CK7" s="782"/>
      <c r="CL7" s="783"/>
      <c r="CM7" s="781">
        <v>68</v>
      </c>
      <c r="CN7" s="782"/>
      <c r="CO7" s="782"/>
      <c r="CP7" s="782"/>
      <c r="CQ7" s="783"/>
      <c r="CR7" s="781">
        <v>1</v>
      </c>
      <c r="CS7" s="782"/>
      <c r="CT7" s="782"/>
      <c r="CU7" s="782"/>
      <c r="CV7" s="783"/>
      <c r="CW7" s="781">
        <v>9</v>
      </c>
      <c r="CX7" s="782"/>
      <c r="CY7" s="782"/>
      <c r="CZ7" s="782"/>
      <c r="DA7" s="783"/>
      <c r="DB7" s="781">
        <v>20</v>
      </c>
      <c r="DC7" s="782"/>
      <c r="DD7" s="782"/>
      <c r="DE7" s="782"/>
      <c r="DF7" s="783"/>
      <c r="DG7" s="781" t="s">
        <v>552</v>
      </c>
      <c r="DH7" s="782"/>
      <c r="DI7" s="782"/>
      <c r="DJ7" s="782"/>
      <c r="DK7" s="783"/>
      <c r="DL7" s="781" t="s">
        <v>552</v>
      </c>
      <c r="DM7" s="782"/>
      <c r="DN7" s="782"/>
      <c r="DO7" s="782"/>
      <c r="DP7" s="783"/>
      <c r="DQ7" s="781" t="s">
        <v>552</v>
      </c>
      <c r="DR7" s="782"/>
      <c r="DS7" s="782"/>
      <c r="DT7" s="782"/>
      <c r="DU7" s="783"/>
      <c r="DV7" s="784"/>
      <c r="DW7" s="785"/>
      <c r="DX7" s="785"/>
      <c r="DY7" s="785"/>
      <c r="DZ7" s="786"/>
      <c r="EA7" s="232"/>
    </row>
    <row r="8" spans="1:131" s="233" customFormat="1" ht="26.25" customHeight="1" x14ac:dyDescent="0.15">
      <c r="A8" s="236">
        <v>2</v>
      </c>
      <c r="B8" s="818" t="s">
        <v>375</v>
      </c>
      <c r="C8" s="819"/>
      <c r="D8" s="819"/>
      <c r="E8" s="819"/>
      <c r="F8" s="819"/>
      <c r="G8" s="819"/>
      <c r="H8" s="819"/>
      <c r="I8" s="819"/>
      <c r="J8" s="819"/>
      <c r="K8" s="819"/>
      <c r="L8" s="819"/>
      <c r="M8" s="819"/>
      <c r="N8" s="819"/>
      <c r="O8" s="819"/>
      <c r="P8" s="820"/>
      <c r="Q8" s="821">
        <v>2</v>
      </c>
      <c r="R8" s="822"/>
      <c r="S8" s="822"/>
      <c r="T8" s="822"/>
      <c r="U8" s="822"/>
      <c r="V8" s="822">
        <v>2</v>
      </c>
      <c r="W8" s="822"/>
      <c r="X8" s="822"/>
      <c r="Y8" s="822"/>
      <c r="Z8" s="822"/>
      <c r="AA8" s="822" t="s">
        <v>552</v>
      </c>
      <c r="AB8" s="822"/>
      <c r="AC8" s="822"/>
      <c r="AD8" s="822"/>
      <c r="AE8" s="823"/>
      <c r="AF8" s="824" t="s">
        <v>122</v>
      </c>
      <c r="AG8" s="825"/>
      <c r="AH8" s="825"/>
      <c r="AI8" s="825"/>
      <c r="AJ8" s="826"/>
      <c r="AK8" s="807">
        <v>2</v>
      </c>
      <c r="AL8" s="808"/>
      <c r="AM8" s="808"/>
      <c r="AN8" s="808"/>
      <c r="AO8" s="808"/>
      <c r="AP8" s="808" t="s">
        <v>552</v>
      </c>
      <c r="AQ8" s="808"/>
      <c r="AR8" s="808"/>
      <c r="AS8" s="808"/>
      <c r="AT8" s="808"/>
      <c r="AU8" s="809" t="s">
        <v>553</v>
      </c>
      <c r="AV8" s="809"/>
      <c r="AW8" s="809"/>
      <c r="AX8" s="809"/>
      <c r="AY8" s="810"/>
      <c r="AZ8" s="230"/>
      <c r="BA8" s="230"/>
      <c r="BB8" s="230"/>
      <c r="BC8" s="230"/>
      <c r="BD8" s="230"/>
      <c r="BE8" s="231"/>
      <c r="BF8" s="231"/>
      <c r="BG8" s="231"/>
      <c r="BH8" s="231"/>
      <c r="BI8" s="231"/>
      <c r="BJ8" s="231"/>
      <c r="BK8" s="231"/>
      <c r="BL8" s="231"/>
      <c r="BM8" s="231"/>
      <c r="BN8" s="231"/>
      <c r="BO8" s="231"/>
      <c r="BP8" s="231"/>
      <c r="BQ8" s="236">
        <v>2</v>
      </c>
      <c r="BR8" s="237"/>
      <c r="BS8" s="811"/>
      <c r="BT8" s="812"/>
      <c r="BU8" s="812"/>
      <c r="BV8" s="812"/>
      <c r="BW8" s="812"/>
      <c r="BX8" s="812"/>
      <c r="BY8" s="812"/>
      <c r="BZ8" s="812"/>
      <c r="CA8" s="812"/>
      <c r="CB8" s="812"/>
      <c r="CC8" s="812"/>
      <c r="CD8" s="812"/>
      <c r="CE8" s="812"/>
      <c r="CF8" s="812"/>
      <c r="CG8" s="813"/>
      <c r="CH8" s="814"/>
      <c r="CI8" s="815"/>
      <c r="CJ8" s="815"/>
      <c r="CK8" s="815"/>
      <c r="CL8" s="816"/>
      <c r="CM8" s="814"/>
      <c r="CN8" s="815"/>
      <c r="CO8" s="815"/>
      <c r="CP8" s="815"/>
      <c r="CQ8" s="816"/>
      <c r="CR8" s="814"/>
      <c r="CS8" s="815"/>
      <c r="CT8" s="815"/>
      <c r="CU8" s="815"/>
      <c r="CV8" s="816"/>
      <c r="CW8" s="814"/>
      <c r="CX8" s="815"/>
      <c r="CY8" s="815"/>
      <c r="CZ8" s="815"/>
      <c r="DA8" s="816"/>
      <c r="DB8" s="814"/>
      <c r="DC8" s="815"/>
      <c r="DD8" s="815"/>
      <c r="DE8" s="815"/>
      <c r="DF8" s="816"/>
      <c r="DG8" s="814"/>
      <c r="DH8" s="815"/>
      <c r="DI8" s="815"/>
      <c r="DJ8" s="815"/>
      <c r="DK8" s="816"/>
      <c r="DL8" s="814"/>
      <c r="DM8" s="815"/>
      <c r="DN8" s="815"/>
      <c r="DO8" s="815"/>
      <c r="DP8" s="816"/>
      <c r="DQ8" s="814"/>
      <c r="DR8" s="815"/>
      <c r="DS8" s="815"/>
      <c r="DT8" s="815"/>
      <c r="DU8" s="816"/>
      <c r="DV8" s="811"/>
      <c r="DW8" s="812"/>
      <c r="DX8" s="812"/>
      <c r="DY8" s="812"/>
      <c r="DZ8" s="817"/>
      <c r="EA8" s="232"/>
    </row>
    <row r="9" spans="1:131" s="233" customFormat="1" ht="26.25" customHeight="1" x14ac:dyDescent="0.15">
      <c r="A9" s="236">
        <v>3</v>
      </c>
      <c r="B9" s="818" t="s">
        <v>376</v>
      </c>
      <c r="C9" s="819"/>
      <c r="D9" s="819"/>
      <c r="E9" s="819"/>
      <c r="F9" s="819"/>
      <c r="G9" s="819"/>
      <c r="H9" s="819"/>
      <c r="I9" s="819"/>
      <c r="J9" s="819"/>
      <c r="K9" s="819"/>
      <c r="L9" s="819"/>
      <c r="M9" s="819"/>
      <c r="N9" s="819"/>
      <c r="O9" s="819"/>
      <c r="P9" s="820"/>
      <c r="Q9" s="821">
        <v>115</v>
      </c>
      <c r="R9" s="822"/>
      <c r="S9" s="822"/>
      <c r="T9" s="822"/>
      <c r="U9" s="822"/>
      <c r="V9" s="822">
        <v>115</v>
      </c>
      <c r="W9" s="822"/>
      <c r="X9" s="822"/>
      <c r="Y9" s="822"/>
      <c r="Z9" s="822"/>
      <c r="AA9" s="822" t="s">
        <v>552</v>
      </c>
      <c r="AB9" s="822"/>
      <c r="AC9" s="822"/>
      <c r="AD9" s="822"/>
      <c r="AE9" s="823"/>
      <c r="AF9" s="824" t="s">
        <v>122</v>
      </c>
      <c r="AG9" s="825"/>
      <c r="AH9" s="825"/>
      <c r="AI9" s="825"/>
      <c r="AJ9" s="826"/>
      <c r="AK9" s="807">
        <v>115</v>
      </c>
      <c r="AL9" s="808"/>
      <c r="AM9" s="808"/>
      <c r="AN9" s="808"/>
      <c r="AO9" s="808"/>
      <c r="AP9" s="808" t="s">
        <v>552</v>
      </c>
      <c r="AQ9" s="808"/>
      <c r="AR9" s="808"/>
      <c r="AS9" s="808"/>
      <c r="AT9" s="808"/>
      <c r="AU9" s="809" t="s">
        <v>554</v>
      </c>
      <c r="AV9" s="809"/>
      <c r="AW9" s="809"/>
      <c r="AX9" s="809"/>
      <c r="AY9" s="810"/>
      <c r="AZ9" s="230"/>
      <c r="BA9" s="230"/>
      <c r="BB9" s="230"/>
      <c r="BC9" s="230"/>
      <c r="BD9" s="230"/>
      <c r="BE9" s="231"/>
      <c r="BF9" s="231"/>
      <c r="BG9" s="231"/>
      <c r="BH9" s="231"/>
      <c r="BI9" s="231"/>
      <c r="BJ9" s="231"/>
      <c r="BK9" s="231"/>
      <c r="BL9" s="231"/>
      <c r="BM9" s="231"/>
      <c r="BN9" s="231"/>
      <c r="BO9" s="231"/>
      <c r="BP9" s="231"/>
      <c r="BQ9" s="236">
        <v>3</v>
      </c>
      <c r="BR9" s="237"/>
      <c r="BS9" s="811"/>
      <c r="BT9" s="812"/>
      <c r="BU9" s="812"/>
      <c r="BV9" s="812"/>
      <c r="BW9" s="812"/>
      <c r="BX9" s="812"/>
      <c r="BY9" s="812"/>
      <c r="BZ9" s="812"/>
      <c r="CA9" s="812"/>
      <c r="CB9" s="812"/>
      <c r="CC9" s="812"/>
      <c r="CD9" s="812"/>
      <c r="CE9" s="812"/>
      <c r="CF9" s="812"/>
      <c r="CG9" s="813"/>
      <c r="CH9" s="814"/>
      <c r="CI9" s="815"/>
      <c r="CJ9" s="815"/>
      <c r="CK9" s="815"/>
      <c r="CL9" s="816"/>
      <c r="CM9" s="814"/>
      <c r="CN9" s="815"/>
      <c r="CO9" s="815"/>
      <c r="CP9" s="815"/>
      <c r="CQ9" s="816"/>
      <c r="CR9" s="814"/>
      <c r="CS9" s="815"/>
      <c r="CT9" s="815"/>
      <c r="CU9" s="815"/>
      <c r="CV9" s="816"/>
      <c r="CW9" s="814"/>
      <c r="CX9" s="815"/>
      <c r="CY9" s="815"/>
      <c r="CZ9" s="815"/>
      <c r="DA9" s="816"/>
      <c r="DB9" s="814"/>
      <c r="DC9" s="815"/>
      <c r="DD9" s="815"/>
      <c r="DE9" s="815"/>
      <c r="DF9" s="816"/>
      <c r="DG9" s="814"/>
      <c r="DH9" s="815"/>
      <c r="DI9" s="815"/>
      <c r="DJ9" s="815"/>
      <c r="DK9" s="816"/>
      <c r="DL9" s="814"/>
      <c r="DM9" s="815"/>
      <c r="DN9" s="815"/>
      <c r="DO9" s="815"/>
      <c r="DP9" s="816"/>
      <c r="DQ9" s="814"/>
      <c r="DR9" s="815"/>
      <c r="DS9" s="815"/>
      <c r="DT9" s="815"/>
      <c r="DU9" s="816"/>
      <c r="DV9" s="811"/>
      <c r="DW9" s="812"/>
      <c r="DX9" s="812"/>
      <c r="DY9" s="812"/>
      <c r="DZ9" s="817"/>
      <c r="EA9" s="232"/>
    </row>
    <row r="10" spans="1:131" s="233" customFormat="1" ht="26.25" customHeight="1" x14ac:dyDescent="0.15">
      <c r="A10" s="236">
        <v>4</v>
      </c>
      <c r="B10" s="818"/>
      <c r="C10" s="819"/>
      <c r="D10" s="819"/>
      <c r="E10" s="819"/>
      <c r="F10" s="819"/>
      <c r="G10" s="819"/>
      <c r="H10" s="819"/>
      <c r="I10" s="819"/>
      <c r="J10" s="819"/>
      <c r="K10" s="819"/>
      <c r="L10" s="819"/>
      <c r="M10" s="819"/>
      <c r="N10" s="819"/>
      <c r="O10" s="819"/>
      <c r="P10" s="820"/>
      <c r="Q10" s="821"/>
      <c r="R10" s="822"/>
      <c r="S10" s="822"/>
      <c r="T10" s="822"/>
      <c r="U10" s="822"/>
      <c r="V10" s="822"/>
      <c r="W10" s="822"/>
      <c r="X10" s="822"/>
      <c r="Y10" s="822"/>
      <c r="Z10" s="822"/>
      <c r="AA10" s="822"/>
      <c r="AB10" s="822"/>
      <c r="AC10" s="822"/>
      <c r="AD10" s="822"/>
      <c r="AE10" s="823"/>
      <c r="AF10" s="824"/>
      <c r="AG10" s="825"/>
      <c r="AH10" s="825"/>
      <c r="AI10" s="825"/>
      <c r="AJ10" s="826"/>
      <c r="AK10" s="807"/>
      <c r="AL10" s="808"/>
      <c r="AM10" s="808"/>
      <c r="AN10" s="808"/>
      <c r="AO10" s="808"/>
      <c r="AP10" s="808"/>
      <c r="AQ10" s="808"/>
      <c r="AR10" s="808"/>
      <c r="AS10" s="808"/>
      <c r="AT10" s="808"/>
      <c r="AU10" s="809"/>
      <c r="AV10" s="809"/>
      <c r="AW10" s="809"/>
      <c r="AX10" s="809"/>
      <c r="AY10" s="810"/>
      <c r="AZ10" s="230"/>
      <c r="BA10" s="230"/>
      <c r="BB10" s="230"/>
      <c r="BC10" s="230"/>
      <c r="BD10" s="230"/>
      <c r="BE10" s="231"/>
      <c r="BF10" s="231"/>
      <c r="BG10" s="231"/>
      <c r="BH10" s="231"/>
      <c r="BI10" s="231"/>
      <c r="BJ10" s="231"/>
      <c r="BK10" s="231"/>
      <c r="BL10" s="231"/>
      <c r="BM10" s="231"/>
      <c r="BN10" s="231"/>
      <c r="BO10" s="231"/>
      <c r="BP10" s="231"/>
      <c r="BQ10" s="236">
        <v>4</v>
      </c>
      <c r="BR10" s="237"/>
      <c r="BS10" s="811"/>
      <c r="BT10" s="812"/>
      <c r="BU10" s="812"/>
      <c r="BV10" s="812"/>
      <c r="BW10" s="812"/>
      <c r="BX10" s="812"/>
      <c r="BY10" s="812"/>
      <c r="BZ10" s="812"/>
      <c r="CA10" s="812"/>
      <c r="CB10" s="812"/>
      <c r="CC10" s="812"/>
      <c r="CD10" s="812"/>
      <c r="CE10" s="812"/>
      <c r="CF10" s="812"/>
      <c r="CG10" s="813"/>
      <c r="CH10" s="814"/>
      <c r="CI10" s="815"/>
      <c r="CJ10" s="815"/>
      <c r="CK10" s="815"/>
      <c r="CL10" s="816"/>
      <c r="CM10" s="814"/>
      <c r="CN10" s="815"/>
      <c r="CO10" s="815"/>
      <c r="CP10" s="815"/>
      <c r="CQ10" s="816"/>
      <c r="CR10" s="814"/>
      <c r="CS10" s="815"/>
      <c r="CT10" s="815"/>
      <c r="CU10" s="815"/>
      <c r="CV10" s="816"/>
      <c r="CW10" s="814"/>
      <c r="CX10" s="815"/>
      <c r="CY10" s="815"/>
      <c r="CZ10" s="815"/>
      <c r="DA10" s="816"/>
      <c r="DB10" s="814"/>
      <c r="DC10" s="815"/>
      <c r="DD10" s="815"/>
      <c r="DE10" s="815"/>
      <c r="DF10" s="816"/>
      <c r="DG10" s="814"/>
      <c r="DH10" s="815"/>
      <c r="DI10" s="815"/>
      <c r="DJ10" s="815"/>
      <c r="DK10" s="816"/>
      <c r="DL10" s="814"/>
      <c r="DM10" s="815"/>
      <c r="DN10" s="815"/>
      <c r="DO10" s="815"/>
      <c r="DP10" s="816"/>
      <c r="DQ10" s="814"/>
      <c r="DR10" s="815"/>
      <c r="DS10" s="815"/>
      <c r="DT10" s="815"/>
      <c r="DU10" s="816"/>
      <c r="DV10" s="811"/>
      <c r="DW10" s="812"/>
      <c r="DX10" s="812"/>
      <c r="DY10" s="812"/>
      <c r="DZ10" s="817"/>
      <c r="EA10" s="232"/>
    </row>
    <row r="11" spans="1:131" s="233" customFormat="1" ht="26.25" customHeight="1" x14ac:dyDescent="0.15">
      <c r="A11" s="236">
        <v>5</v>
      </c>
      <c r="B11" s="818"/>
      <c r="C11" s="819"/>
      <c r="D11" s="819"/>
      <c r="E11" s="819"/>
      <c r="F11" s="819"/>
      <c r="G11" s="819"/>
      <c r="H11" s="819"/>
      <c r="I11" s="819"/>
      <c r="J11" s="819"/>
      <c r="K11" s="819"/>
      <c r="L11" s="819"/>
      <c r="M11" s="819"/>
      <c r="N11" s="819"/>
      <c r="O11" s="819"/>
      <c r="P11" s="820"/>
      <c r="Q11" s="821"/>
      <c r="R11" s="822"/>
      <c r="S11" s="822"/>
      <c r="T11" s="822"/>
      <c r="U11" s="822"/>
      <c r="V11" s="822"/>
      <c r="W11" s="822"/>
      <c r="X11" s="822"/>
      <c r="Y11" s="822"/>
      <c r="Z11" s="822"/>
      <c r="AA11" s="822"/>
      <c r="AB11" s="822"/>
      <c r="AC11" s="822"/>
      <c r="AD11" s="822"/>
      <c r="AE11" s="823"/>
      <c r="AF11" s="824"/>
      <c r="AG11" s="825"/>
      <c r="AH11" s="825"/>
      <c r="AI11" s="825"/>
      <c r="AJ11" s="826"/>
      <c r="AK11" s="807"/>
      <c r="AL11" s="808"/>
      <c r="AM11" s="808"/>
      <c r="AN11" s="808"/>
      <c r="AO11" s="808"/>
      <c r="AP11" s="808"/>
      <c r="AQ11" s="808"/>
      <c r="AR11" s="808"/>
      <c r="AS11" s="808"/>
      <c r="AT11" s="808"/>
      <c r="AU11" s="809"/>
      <c r="AV11" s="809"/>
      <c r="AW11" s="809"/>
      <c r="AX11" s="809"/>
      <c r="AY11" s="810"/>
      <c r="AZ11" s="230"/>
      <c r="BA11" s="230"/>
      <c r="BB11" s="230"/>
      <c r="BC11" s="230"/>
      <c r="BD11" s="230"/>
      <c r="BE11" s="231"/>
      <c r="BF11" s="231"/>
      <c r="BG11" s="231"/>
      <c r="BH11" s="231"/>
      <c r="BI11" s="231"/>
      <c r="BJ11" s="231"/>
      <c r="BK11" s="231"/>
      <c r="BL11" s="231"/>
      <c r="BM11" s="231"/>
      <c r="BN11" s="231"/>
      <c r="BO11" s="231"/>
      <c r="BP11" s="231"/>
      <c r="BQ11" s="236">
        <v>5</v>
      </c>
      <c r="BR11" s="237"/>
      <c r="BS11" s="811"/>
      <c r="BT11" s="812"/>
      <c r="BU11" s="812"/>
      <c r="BV11" s="812"/>
      <c r="BW11" s="812"/>
      <c r="BX11" s="812"/>
      <c r="BY11" s="812"/>
      <c r="BZ11" s="812"/>
      <c r="CA11" s="812"/>
      <c r="CB11" s="812"/>
      <c r="CC11" s="812"/>
      <c r="CD11" s="812"/>
      <c r="CE11" s="812"/>
      <c r="CF11" s="812"/>
      <c r="CG11" s="813"/>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11"/>
      <c r="DW11" s="812"/>
      <c r="DX11" s="812"/>
      <c r="DY11" s="812"/>
      <c r="DZ11" s="817"/>
      <c r="EA11" s="232"/>
    </row>
    <row r="12" spans="1:131" s="233" customFormat="1" ht="26.25" customHeight="1" x14ac:dyDescent="0.15">
      <c r="A12" s="236">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23"/>
      <c r="AF12" s="824"/>
      <c r="AG12" s="825"/>
      <c r="AH12" s="825"/>
      <c r="AI12" s="825"/>
      <c r="AJ12" s="826"/>
      <c r="AK12" s="807"/>
      <c r="AL12" s="808"/>
      <c r="AM12" s="808"/>
      <c r="AN12" s="808"/>
      <c r="AO12" s="808"/>
      <c r="AP12" s="808"/>
      <c r="AQ12" s="808"/>
      <c r="AR12" s="808"/>
      <c r="AS12" s="808"/>
      <c r="AT12" s="808"/>
      <c r="AU12" s="809"/>
      <c r="AV12" s="809"/>
      <c r="AW12" s="809"/>
      <c r="AX12" s="809"/>
      <c r="AY12" s="810"/>
      <c r="AZ12" s="230"/>
      <c r="BA12" s="230"/>
      <c r="BB12" s="230"/>
      <c r="BC12" s="230"/>
      <c r="BD12" s="230"/>
      <c r="BE12" s="231"/>
      <c r="BF12" s="231"/>
      <c r="BG12" s="231"/>
      <c r="BH12" s="231"/>
      <c r="BI12" s="231"/>
      <c r="BJ12" s="231"/>
      <c r="BK12" s="231"/>
      <c r="BL12" s="231"/>
      <c r="BM12" s="231"/>
      <c r="BN12" s="231"/>
      <c r="BO12" s="231"/>
      <c r="BP12" s="231"/>
      <c r="BQ12" s="236">
        <v>6</v>
      </c>
      <c r="BR12" s="237"/>
      <c r="BS12" s="811"/>
      <c r="BT12" s="812"/>
      <c r="BU12" s="812"/>
      <c r="BV12" s="812"/>
      <c r="BW12" s="812"/>
      <c r="BX12" s="812"/>
      <c r="BY12" s="812"/>
      <c r="BZ12" s="812"/>
      <c r="CA12" s="812"/>
      <c r="CB12" s="812"/>
      <c r="CC12" s="812"/>
      <c r="CD12" s="812"/>
      <c r="CE12" s="812"/>
      <c r="CF12" s="812"/>
      <c r="CG12" s="81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1"/>
      <c r="DW12" s="812"/>
      <c r="DX12" s="812"/>
      <c r="DY12" s="812"/>
      <c r="DZ12" s="817"/>
      <c r="EA12" s="232"/>
    </row>
    <row r="13" spans="1:131" s="233" customFormat="1" ht="26.25" customHeight="1" x14ac:dyDescent="0.15">
      <c r="A13" s="236">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23"/>
      <c r="AF13" s="824"/>
      <c r="AG13" s="825"/>
      <c r="AH13" s="825"/>
      <c r="AI13" s="825"/>
      <c r="AJ13" s="826"/>
      <c r="AK13" s="807"/>
      <c r="AL13" s="808"/>
      <c r="AM13" s="808"/>
      <c r="AN13" s="808"/>
      <c r="AO13" s="808"/>
      <c r="AP13" s="808"/>
      <c r="AQ13" s="808"/>
      <c r="AR13" s="808"/>
      <c r="AS13" s="808"/>
      <c r="AT13" s="808"/>
      <c r="AU13" s="809"/>
      <c r="AV13" s="809"/>
      <c r="AW13" s="809"/>
      <c r="AX13" s="809"/>
      <c r="AY13" s="810"/>
      <c r="AZ13" s="230"/>
      <c r="BA13" s="230"/>
      <c r="BB13" s="230"/>
      <c r="BC13" s="230"/>
      <c r="BD13" s="230"/>
      <c r="BE13" s="231"/>
      <c r="BF13" s="231"/>
      <c r="BG13" s="231"/>
      <c r="BH13" s="231"/>
      <c r="BI13" s="231"/>
      <c r="BJ13" s="231"/>
      <c r="BK13" s="231"/>
      <c r="BL13" s="231"/>
      <c r="BM13" s="231"/>
      <c r="BN13" s="231"/>
      <c r="BO13" s="231"/>
      <c r="BP13" s="231"/>
      <c r="BQ13" s="236">
        <v>7</v>
      </c>
      <c r="BR13" s="237"/>
      <c r="BS13" s="811"/>
      <c r="BT13" s="812"/>
      <c r="BU13" s="812"/>
      <c r="BV13" s="812"/>
      <c r="BW13" s="812"/>
      <c r="BX13" s="812"/>
      <c r="BY13" s="812"/>
      <c r="BZ13" s="812"/>
      <c r="CA13" s="812"/>
      <c r="CB13" s="812"/>
      <c r="CC13" s="812"/>
      <c r="CD13" s="812"/>
      <c r="CE13" s="812"/>
      <c r="CF13" s="812"/>
      <c r="CG13" s="81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1"/>
      <c r="DW13" s="812"/>
      <c r="DX13" s="812"/>
      <c r="DY13" s="812"/>
      <c r="DZ13" s="817"/>
      <c r="EA13" s="232"/>
    </row>
    <row r="14" spans="1:131" s="233" customFormat="1" ht="26.25" customHeight="1" x14ac:dyDescent="0.15">
      <c r="A14" s="236">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23"/>
      <c r="AF14" s="824"/>
      <c r="AG14" s="825"/>
      <c r="AH14" s="825"/>
      <c r="AI14" s="825"/>
      <c r="AJ14" s="826"/>
      <c r="AK14" s="807"/>
      <c r="AL14" s="808"/>
      <c r="AM14" s="808"/>
      <c r="AN14" s="808"/>
      <c r="AO14" s="808"/>
      <c r="AP14" s="808"/>
      <c r="AQ14" s="808"/>
      <c r="AR14" s="808"/>
      <c r="AS14" s="808"/>
      <c r="AT14" s="808"/>
      <c r="AU14" s="809"/>
      <c r="AV14" s="809"/>
      <c r="AW14" s="809"/>
      <c r="AX14" s="809"/>
      <c r="AY14" s="810"/>
      <c r="AZ14" s="230"/>
      <c r="BA14" s="230"/>
      <c r="BB14" s="230"/>
      <c r="BC14" s="230"/>
      <c r="BD14" s="230"/>
      <c r="BE14" s="231"/>
      <c r="BF14" s="231"/>
      <c r="BG14" s="231"/>
      <c r="BH14" s="231"/>
      <c r="BI14" s="231"/>
      <c r="BJ14" s="231"/>
      <c r="BK14" s="231"/>
      <c r="BL14" s="231"/>
      <c r="BM14" s="231"/>
      <c r="BN14" s="231"/>
      <c r="BO14" s="231"/>
      <c r="BP14" s="231"/>
      <c r="BQ14" s="236">
        <v>8</v>
      </c>
      <c r="BR14" s="237"/>
      <c r="BS14" s="811"/>
      <c r="BT14" s="812"/>
      <c r="BU14" s="812"/>
      <c r="BV14" s="812"/>
      <c r="BW14" s="812"/>
      <c r="BX14" s="812"/>
      <c r="BY14" s="812"/>
      <c r="BZ14" s="812"/>
      <c r="CA14" s="812"/>
      <c r="CB14" s="812"/>
      <c r="CC14" s="812"/>
      <c r="CD14" s="812"/>
      <c r="CE14" s="812"/>
      <c r="CF14" s="812"/>
      <c r="CG14" s="81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1"/>
      <c r="DW14" s="812"/>
      <c r="DX14" s="812"/>
      <c r="DY14" s="812"/>
      <c r="DZ14" s="817"/>
      <c r="EA14" s="232"/>
    </row>
    <row r="15" spans="1:131" s="233" customFormat="1" ht="26.25" customHeight="1" x14ac:dyDescent="0.15">
      <c r="A15" s="236">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23"/>
      <c r="AF15" s="824"/>
      <c r="AG15" s="825"/>
      <c r="AH15" s="825"/>
      <c r="AI15" s="825"/>
      <c r="AJ15" s="826"/>
      <c r="AK15" s="807"/>
      <c r="AL15" s="808"/>
      <c r="AM15" s="808"/>
      <c r="AN15" s="808"/>
      <c r="AO15" s="808"/>
      <c r="AP15" s="808"/>
      <c r="AQ15" s="808"/>
      <c r="AR15" s="808"/>
      <c r="AS15" s="808"/>
      <c r="AT15" s="808"/>
      <c r="AU15" s="809"/>
      <c r="AV15" s="809"/>
      <c r="AW15" s="809"/>
      <c r="AX15" s="809"/>
      <c r="AY15" s="810"/>
      <c r="AZ15" s="230"/>
      <c r="BA15" s="230"/>
      <c r="BB15" s="230"/>
      <c r="BC15" s="230"/>
      <c r="BD15" s="230"/>
      <c r="BE15" s="231"/>
      <c r="BF15" s="231"/>
      <c r="BG15" s="231"/>
      <c r="BH15" s="231"/>
      <c r="BI15" s="231"/>
      <c r="BJ15" s="231"/>
      <c r="BK15" s="231"/>
      <c r="BL15" s="231"/>
      <c r="BM15" s="231"/>
      <c r="BN15" s="231"/>
      <c r="BO15" s="231"/>
      <c r="BP15" s="231"/>
      <c r="BQ15" s="236">
        <v>9</v>
      </c>
      <c r="BR15" s="237"/>
      <c r="BS15" s="811"/>
      <c r="BT15" s="812"/>
      <c r="BU15" s="812"/>
      <c r="BV15" s="812"/>
      <c r="BW15" s="812"/>
      <c r="BX15" s="812"/>
      <c r="BY15" s="812"/>
      <c r="BZ15" s="812"/>
      <c r="CA15" s="812"/>
      <c r="CB15" s="812"/>
      <c r="CC15" s="812"/>
      <c r="CD15" s="812"/>
      <c r="CE15" s="812"/>
      <c r="CF15" s="812"/>
      <c r="CG15" s="81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1"/>
      <c r="DW15" s="812"/>
      <c r="DX15" s="812"/>
      <c r="DY15" s="812"/>
      <c r="DZ15" s="817"/>
      <c r="EA15" s="232"/>
    </row>
    <row r="16" spans="1:131" s="233" customFormat="1" ht="26.25" customHeight="1" x14ac:dyDescent="0.15">
      <c r="A16" s="236">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23"/>
      <c r="AF16" s="824"/>
      <c r="AG16" s="825"/>
      <c r="AH16" s="825"/>
      <c r="AI16" s="825"/>
      <c r="AJ16" s="826"/>
      <c r="AK16" s="807"/>
      <c r="AL16" s="808"/>
      <c r="AM16" s="808"/>
      <c r="AN16" s="808"/>
      <c r="AO16" s="808"/>
      <c r="AP16" s="808"/>
      <c r="AQ16" s="808"/>
      <c r="AR16" s="808"/>
      <c r="AS16" s="808"/>
      <c r="AT16" s="808"/>
      <c r="AU16" s="809"/>
      <c r="AV16" s="809"/>
      <c r="AW16" s="809"/>
      <c r="AX16" s="809"/>
      <c r="AY16" s="810"/>
      <c r="AZ16" s="230"/>
      <c r="BA16" s="230"/>
      <c r="BB16" s="230"/>
      <c r="BC16" s="230"/>
      <c r="BD16" s="230"/>
      <c r="BE16" s="231"/>
      <c r="BF16" s="231"/>
      <c r="BG16" s="231"/>
      <c r="BH16" s="231"/>
      <c r="BI16" s="231"/>
      <c r="BJ16" s="231"/>
      <c r="BK16" s="231"/>
      <c r="BL16" s="231"/>
      <c r="BM16" s="231"/>
      <c r="BN16" s="231"/>
      <c r="BO16" s="231"/>
      <c r="BP16" s="231"/>
      <c r="BQ16" s="236">
        <v>10</v>
      </c>
      <c r="BR16" s="237"/>
      <c r="BS16" s="811"/>
      <c r="BT16" s="812"/>
      <c r="BU16" s="812"/>
      <c r="BV16" s="812"/>
      <c r="BW16" s="812"/>
      <c r="BX16" s="812"/>
      <c r="BY16" s="812"/>
      <c r="BZ16" s="812"/>
      <c r="CA16" s="812"/>
      <c r="CB16" s="812"/>
      <c r="CC16" s="812"/>
      <c r="CD16" s="812"/>
      <c r="CE16" s="812"/>
      <c r="CF16" s="812"/>
      <c r="CG16" s="81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1"/>
      <c r="DW16" s="812"/>
      <c r="DX16" s="812"/>
      <c r="DY16" s="812"/>
      <c r="DZ16" s="817"/>
      <c r="EA16" s="232"/>
    </row>
    <row r="17" spans="1:131" s="233" customFormat="1" ht="26.25" customHeight="1" x14ac:dyDescent="0.15">
      <c r="A17" s="236">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23"/>
      <c r="AF17" s="824"/>
      <c r="AG17" s="825"/>
      <c r="AH17" s="825"/>
      <c r="AI17" s="825"/>
      <c r="AJ17" s="826"/>
      <c r="AK17" s="807"/>
      <c r="AL17" s="808"/>
      <c r="AM17" s="808"/>
      <c r="AN17" s="808"/>
      <c r="AO17" s="808"/>
      <c r="AP17" s="808"/>
      <c r="AQ17" s="808"/>
      <c r="AR17" s="808"/>
      <c r="AS17" s="808"/>
      <c r="AT17" s="808"/>
      <c r="AU17" s="809"/>
      <c r="AV17" s="809"/>
      <c r="AW17" s="809"/>
      <c r="AX17" s="809"/>
      <c r="AY17" s="810"/>
      <c r="AZ17" s="230"/>
      <c r="BA17" s="230"/>
      <c r="BB17" s="230"/>
      <c r="BC17" s="230"/>
      <c r="BD17" s="230"/>
      <c r="BE17" s="231"/>
      <c r="BF17" s="231"/>
      <c r="BG17" s="231"/>
      <c r="BH17" s="231"/>
      <c r="BI17" s="231"/>
      <c r="BJ17" s="231"/>
      <c r="BK17" s="231"/>
      <c r="BL17" s="231"/>
      <c r="BM17" s="231"/>
      <c r="BN17" s="231"/>
      <c r="BO17" s="231"/>
      <c r="BP17" s="231"/>
      <c r="BQ17" s="236">
        <v>11</v>
      </c>
      <c r="BR17" s="237"/>
      <c r="BS17" s="811"/>
      <c r="BT17" s="812"/>
      <c r="BU17" s="812"/>
      <c r="BV17" s="812"/>
      <c r="BW17" s="812"/>
      <c r="BX17" s="812"/>
      <c r="BY17" s="812"/>
      <c r="BZ17" s="812"/>
      <c r="CA17" s="812"/>
      <c r="CB17" s="812"/>
      <c r="CC17" s="812"/>
      <c r="CD17" s="812"/>
      <c r="CE17" s="812"/>
      <c r="CF17" s="812"/>
      <c r="CG17" s="81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1"/>
      <c r="DW17" s="812"/>
      <c r="DX17" s="812"/>
      <c r="DY17" s="812"/>
      <c r="DZ17" s="817"/>
      <c r="EA17" s="232"/>
    </row>
    <row r="18" spans="1:131" s="233" customFormat="1" ht="26.25" customHeight="1" x14ac:dyDescent="0.15">
      <c r="A18" s="236">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23"/>
      <c r="AF18" s="824"/>
      <c r="AG18" s="825"/>
      <c r="AH18" s="825"/>
      <c r="AI18" s="825"/>
      <c r="AJ18" s="826"/>
      <c r="AK18" s="807"/>
      <c r="AL18" s="808"/>
      <c r="AM18" s="808"/>
      <c r="AN18" s="808"/>
      <c r="AO18" s="808"/>
      <c r="AP18" s="808"/>
      <c r="AQ18" s="808"/>
      <c r="AR18" s="808"/>
      <c r="AS18" s="808"/>
      <c r="AT18" s="808"/>
      <c r="AU18" s="809"/>
      <c r="AV18" s="809"/>
      <c r="AW18" s="809"/>
      <c r="AX18" s="809"/>
      <c r="AY18" s="810"/>
      <c r="AZ18" s="230"/>
      <c r="BA18" s="230"/>
      <c r="BB18" s="230"/>
      <c r="BC18" s="230"/>
      <c r="BD18" s="230"/>
      <c r="BE18" s="231"/>
      <c r="BF18" s="231"/>
      <c r="BG18" s="231"/>
      <c r="BH18" s="231"/>
      <c r="BI18" s="231"/>
      <c r="BJ18" s="231"/>
      <c r="BK18" s="231"/>
      <c r="BL18" s="231"/>
      <c r="BM18" s="231"/>
      <c r="BN18" s="231"/>
      <c r="BO18" s="231"/>
      <c r="BP18" s="231"/>
      <c r="BQ18" s="236">
        <v>12</v>
      </c>
      <c r="BR18" s="237"/>
      <c r="BS18" s="811"/>
      <c r="BT18" s="812"/>
      <c r="BU18" s="812"/>
      <c r="BV18" s="812"/>
      <c r="BW18" s="812"/>
      <c r="BX18" s="812"/>
      <c r="BY18" s="812"/>
      <c r="BZ18" s="812"/>
      <c r="CA18" s="812"/>
      <c r="CB18" s="812"/>
      <c r="CC18" s="812"/>
      <c r="CD18" s="812"/>
      <c r="CE18" s="812"/>
      <c r="CF18" s="812"/>
      <c r="CG18" s="81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1"/>
      <c r="DW18" s="812"/>
      <c r="DX18" s="812"/>
      <c r="DY18" s="812"/>
      <c r="DZ18" s="817"/>
      <c r="EA18" s="232"/>
    </row>
    <row r="19" spans="1:131" s="233" customFormat="1" ht="26.25" customHeight="1" x14ac:dyDescent="0.15">
      <c r="A19" s="236">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23"/>
      <c r="AF19" s="824"/>
      <c r="AG19" s="825"/>
      <c r="AH19" s="825"/>
      <c r="AI19" s="825"/>
      <c r="AJ19" s="826"/>
      <c r="AK19" s="807"/>
      <c r="AL19" s="808"/>
      <c r="AM19" s="808"/>
      <c r="AN19" s="808"/>
      <c r="AO19" s="808"/>
      <c r="AP19" s="808"/>
      <c r="AQ19" s="808"/>
      <c r="AR19" s="808"/>
      <c r="AS19" s="808"/>
      <c r="AT19" s="808"/>
      <c r="AU19" s="809"/>
      <c r="AV19" s="809"/>
      <c r="AW19" s="809"/>
      <c r="AX19" s="809"/>
      <c r="AY19" s="810"/>
      <c r="AZ19" s="230"/>
      <c r="BA19" s="230"/>
      <c r="BB19" s="230"/>
      <c r="BC19" s="230"/>
      <c r="BD19" s="230"/>
      <c r="BE19" s="231"/>
      <c r="BF19" s="231"/>
      <c r="BG19" s="231"/>
      <c r="BH19" s="231"/>
      <c r="BI19" s="231"/>
      <c r="BJ19" s="231"/>
      <c r="BK19" s="231"/>
      <c r="BL19" s="231"/>
      <c r="BM19" s="231"/>
      <c r="BN19" s="231"/>
      <c r="BO19" s="231"/>
      <c r="BP19" s="231"/>
      <c r="BQ19" s="236">
        <v>13</v>
      </c>
      <c r="BR19" s="237"/>
      <c r="BS19" s="811"/>
      <c r="BT19" s="812"/>
      <c r="BU19" s="812"/>
      <c r="BV19" s="812"/>
      <c r="BW19" s="812"/>
      <c r="BX19" s="812"/>
      <c r="BY19" s="812"/>
      <c r="BZ19" s="812"/>
      <c r="CA19" s="812"/>
      <c r="CB19" s="812"/>
      <c r="CC19" s="812"/>
      <c r="CD19" s="812"/>
      <c r="CE19" s="812"/>
      <c r="CF19" s="812"/>
      <c r="CG19" s="81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1"/>
      <c r="DW19" s="812"/>
      <c r="DX19" s="812"/>
      <c r="DY19" s="812"/>
      <c r="DZ19" s="817"/>
      <c r="EA19" s="232"/>
    </row>
    <row r="20" spans="1:131" s="233" customFormat="1" ht="26.25" customHeight="1" x14ac:dyDescent="0.15">
      <c r="A20" s="236">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23"/>
      <c r="AF20" s="824"/>
      <c r="AG20" s="825"/>
      <c r="AH20" s="825"/>
      <c r="AI20" s="825"/>
      <c r="AJ20" s="826"/>
      <c r="AK20" s="807"/>
      <c r="AL20" s="808"/>
      <c r="AM20" s="808"/>
      <c r="AN20" s="808"/>
      <c r="AO20" s="808"/>
      <c r="AP20" s="808"/>
      <c r="AQ20" s="808"/>
      <c r="AR20" s="808"/>
      <c r="AS20" s="808"/>
      <c r="AT20" s="808"/>
      <c r="AU20" s="809"/>
      <c r="AV20" s="809"/>
      <c r="AW20" s="809"/>
      <c r="AX20" s="809"/>
      <c r="AY20" s="810"/>
      <c r="AZ20" s="230"/>
      <c r="BA20" s="230"/>
      <c r="BB20" s="230"/>
      <c r="BC20" s="230"/>
      <c r="BD20" s="230"/>
      <c r="BE20" s="231"/>
      <c r="BF20" s="231"/>
      <c r="BG20" s="231"/>
      <c r="BH20" s="231"/>
      <c r="BI20" s="231"/>
      <c r="BJ20" s="231"/>
      <c r="BK20" s="231"/>
      <c r="BL20" s="231"/>
      <c r="BM20" s="231"/>
      <c r="BN20" s="231"/>
      <c r="BO20" s="231"/>
      <c r="BP20" s="231"/>
      <c r="BQ20" s="236">
        <v>14</v>
      </c>
      <c r="BR20" s="237"/>
      <c r="BS20" s="811"/>
      <c r="BT20" s="812"/>
      <c r="BU20" s="812"/>
      <c r="BV20" s="812"/>
      <c r="BW20" s="812"/>
      <c r="BX20" s="812"/>
      <c r="BY20" s="812"/>
      <c r="BZ20" s="812"/>
      <c r="CA20" s="812"/>
      <c r="CB20" s="812"/>
      <c r="CC20" s="812"/>
      <c r="CD20" s="812"/>
      <c r="CE20" s="812"/>
      <c r="CF20" s="812"/>
      <c r="CG20" s="81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1"/>
      <c r="DW20" s="812"/>
      <c r="DX20" s="812"/>
      <c r="DY20" s="812"/>
      <c r="DZ20" s="817"/>
      <c r="EA20" s="232"/>
    </row>
    <row r="21" spans="1:131" s="233" customFormat="1" ht="26.25" customHeight="1" thickBot="1" x14ac:dyDescent="0.2">
      <c r="A21" s="236">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23"/>
      <c r="AF21" s="824"/>
      <c r="AG21" s="825"/>
      <c r="AH21" s="825"/>
      <c r="AI21" s="825"/>
      <c r="AJ21" s="826"/>
      <c r="AK21" s="807"/>
      <c r="AL21" s="808"/>
      <c r="AM21" s="808"/>
      <c r="AN21" s="808"/>
      <c r="AO21" s="808"/>
      <c r="AP21" s="808"/>
      <c r="AQ21" s="808"/>
      <c r="AR21" s="808"/>
      <c r="AS21" s="808"/>
      <c r="AT21" s="808"/>
      <c r="AU21" s="809"/>
      <c r="AV21" s="809"/>
      <c r="AW21" s="809"/>
      <c r="AX21" s="809"/>
      <c r="AY21" s="810"/>
      <c r="AZ21" s="230"/>
      <c r="BA21" s="230"/>
      <c r="BB21" s="230"/>
      <c r="BC21" s="230"/>
      <c r="BD21" s="230"/>
      <c r="BE21" s="231"/>
      <c r="BF21" s="231"/>
      <c r="BG21" s="231"/>
      <c r="BH21" s="231"/>
      <c r="BI21" s="231"/>
      <c r="BJ21" s="231"/>
      <c r="BK21" s="231"/>
      <c r="BL21" s="231"/>
      <c r="BM21" s="231"/>
      <c r="BN21" s="231"/>
      <c r="BO21" s="231"/>
      <c r="BP21" s="231"/>
      <c r="BQ21" s="236">
        <v>15</v>
      </c>
      <c r="BR21" s="237"/>
      <c r="BS21" s="811"/>
      <c r="BT21" s="812"/>
      <c r="BU21" s="812"/>
      <c r="BV21" s="812"/>
      <c r="BW21" s="812"/>
      <c r="BX21" s="812"/>
      <c r="BY21" s="812"/>
      <c r="BZ21" s="812"/>
      <c r="CA21" s="812"/>
      <c r="CB21" s="812"/>
      <c r="CC21" s="812"/>
      <c r="CD21" s="812"/>
      <c r="CE21" s="812"/>
      <c r="CF21" s="812"/>
      <c r="CG21" s="81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1"/>
      <c r="DW21" s="812"/>
      <c r="DX21" s="812"/>
      <c r="DY21" s="812"/>
      <c r="DZ21" s="817"/>
      <c r="EA21" s="232"/>
    </row>
    <row r="22" spans="1:131" s="233" customFormat="1" ht="26.25" customHeight="1" x14ac:dyDescent="0.15">
      <c r="A22" s="236">
        <v>16</v>
      </c>
      <c r="B22" s="818"/>
      <c r="C22" s="819"/>
      <c r="D22" s="819"/>
      <c r="E22" s="819"/>
      <c r="F22" s="819"/>
      <c r="G22" s="819"/>
      <c r="H22" s="819"/>
      <c r="I22" s="819"/>
      <c r="J22" s="819"/>
      <c r="K22" s="819"/>
      <c r="L22" s="819"/>
      <c r="M22" s="819"/>
      <c r="N22" s="819"/>
      <c r="O22" s="819"/>
      <c r="P22" s="820"/>
      <c r="Q22" s="837"/>
      <c r="R22" s="838"/>
      <c r="S22" s="838"/>
      <c r="T22" s="838"/>
      <c r="U22" s="838"/>
      <c r="V22" s="838"/>
      <c r="W22" s="838"/>
      <c r="X22" s="838"/>
      <c r="Y22" s="838"/>
      <c r="Z22" s="838"/>
      <c r="AA22" s="838"/>
      <c r="AB22" s="838"/>
      <c r="AC22" s="838"/>
      <c r="AD22" s="838"/>
      <c r="AE22" s="839"/>
      <c r="AF22" s="824"/>
      <c r="AG22" s="825"/>
      <c r="AH22" s="825"/>
      <c r="AI22" s="825"/>
      <c r="AJ22" s="826"/>
      <c r="AK22" s="840"/>
      <c r="AL22" s="841"/>
      <c r="AM22" s="841"/>
      <c r="AN22" s="841"/>
      <c r="AO22" s="841"/>
      <c r="AP22" s="841"/>
      <c r="AQ22" s="841"/>
      <c r="AR22" s="841"/>
      <c r="AS22" s="841"/>
      <c r="AT22" s="841"/>
      <c r="AU22" s="842"/>
      <c r="AV22" s="842"/>
      <c r="AW22" s="842"/>
      <c r="AX22" s="842"/>
      <c r="AY22" s="843"/>
      <c r="AZ22" s="844" t="s">
        <v>377</v>
      </c>
      <c r="BA22" s="844"/>
      <c r="BB22" s="844"/>
      <c r="BC22" s="844"/>
      <c r="BD22" s="845"/>
      <c r="BE22" s="231"/>
      <c r="BF22" s="231"/>
      <c r="BG22" s="231"/>
      <c r="BH22" s="231"/>
      <c r="BI22" s="231"/>
      <c r="BJ22" s="231"/>
      <c r="BK22" s="231"/>
      <c r="BL22" s="231"/>
      <c r="BM22" s="231"/>
      <c r="BN22" s="231"/>
      <c r="BO22" s="231"/>
      <c r="BP22" s="231"/>
      <c r="BQ22" s="236">
        <v>16</v>
      </c>
      <c r="BR22" s="237"/>
      <c r="BS22" s="811"/>
      <c r="BT22" s="812"/>
      <c r="BU22" s="812"/>
      <c r="BV22" s="812"/>
      <c r="BW22" s="812"/>
      <c r="BX22" s="812"/>
      <c r="BY22" s="812"/>
      <c r="BZ22" s="812"/>
      <c r="CA22" s="812"/>
      <c r="CB22" s="812"/>
      <c r="CC22" s="812"/>
      <c r="CD22" s="812"/>
      <c r="CE22" s="812"/>
      <c r="CF22" s="812"/>
      <c r="CG22" s="81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1"/>
      <c r="DW22" s="812"/>
      <c r="DX22" s="812"/>
      <c r="DY22" s="812"/>
      <c r="DZ22" s="817"/>
      <c r="EA22" s="232"/>
    </row>
    <row r="23" spans="1:131" s="233" customFormat="1" ht="26.25" customHeight="1" thickBot="1" x14ac:dyDescent="0.2">
      <c r="A23" s="238" t="s">
        <v>378</v>
      </c>
      <c r="B23" s="827" t="s">
        <v>379</v>
      </c>
      <c r="C23" s="828"/>
      <c r="D23" s="828"/>
      <c r="E23" s="828"/>
      <c r="F23" s="828"/>
      <c r="G23" s="828"/>
      <c r="H23" s="828"/>
      <c r="I23" s="828"/>
      <c r="J23" s="828"/>
      <c r="K23" s="828"/>
      <c r="L23" s="828"/>
      <c r="M23" s="828"/>
      <c r="N23" s="828"/>
      <c r="O23" s="828"/>
      <c r="P23" s="829"/>
      <c r="Q23" s="830">
        <v>14925</v>
      </c>
      <c r="R23" s="831"/>
      <c r="S23" s="831"/>
      <c r="T23" s="831"/>
      <c r="U23" s="831"/>
      <c r="V23" s="831">
        <v>14490</v>
      </c>
      <c r="W23" s="831"/>
      <c r="X23" s="831"/>
      <c r="Y23" s="831"/>
      <c r="Z23" s="831"/>
      <c r="AA23" s="831">
        <v>435</v>
      </c>
      <c r="AB23" s="831"/>
      <c r="AC23" s="831"/>
      <c r="AD23" s="831"/>
      <c r="AE23" s="832"/>
      <c r="AF23" s="833">
        <v>321</v>
      </c>
      <c r="AG23" s="831"/>
      <c r="AH23" s="831"/>
      <c r="AI23" s="831"/>
      <c r="AJ23" s="834"/>
      <c r="AK23" s="835"/>
      <c r="AL23" s="836"/>
      <c r="AM23" s="836"/>
      <c r="AN23" s="836"/>
      <c r="AO23" s="836"/>
      <c r="AP23" s="831">
        <v>13170</v>
      </c>
      <c r="AQ23" s="831"/>
      <c r="AR23" s="831"/>
      <c r="AS23" s="831"/>
      <c r="AT23" s="831"/>
      <c r="AU23" s="847"/>
      <c r="AV23" s="847"/>
      <c r="AW23" s="847"/>
      <c r="AX23" s="847"/>
      <c r="AY23" s="848"/>
      <c r="AZ23" s="849" t="s">
        <v>122</v>
      </c>
      <c r="BA23" s="850"/>
      <c r="BB23" s="850"/>
      <c r="BC23" s="850"/>
      <c r="BD23" s="851"/>
      <c r="BE23" s="231"/>
      <c r="BF23" s="231"/>
      <c r="BG23" s="231"/>
      <c r="BH23" s="231"/>
      <c r="BI23" s="231"/>
      <c r="BJ23" s="231"/>
      <c r="BK23" s="231"/>
      <c r="BL23" s="231"/>
      <c r="BM23" s="231"/>
      <c r="BN23" s="231"/>
      <c r="BO23" s="231"/>
      <c r="BP23" s="231"/>
      <c r="BQ23" s="236">
        <v>17</v>
      </c>
      <c r="BR23" s="237"/>
      <c r="BS23" s="811"/>
      <c r="BT23" s="812"/>
      <c r="BU23" s="812"/>
      <c r="BV23" s="812"/>
      <c r="BW23" s="812"/>
      <c r="BX23" s="812"/>
      <c r="BY23" s="812"/>
      <c r="BZ23" s="812"/>
      <c r="CA23" s="812"/>
      <c r="CB23" s="812"/>
      <c r="CC23" s="812"/>
      <c r="CD23" s="812"/>
      <c r="CE23" s="812"/>
      <c r="CF23" s="812"/>
      <c r="CG23" s="81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1"/>
      <c r="DW23" s="812"/>
      <c r="DX23" s="812"/>
      <c r="DY23" s="812"/>
      <c r="DZ23" s="817"/>
      <c r="EA23" s="232"/>
    </row>
    <row r="24" spans="1:131" s="233" customFormat="1" ht="26.25" customHeight="1" x14ac:dyDescent="0.15">
      <c r="A24" s="846" t="s">
        <v>380</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0"/>
      <c r="BA24" s="230"/>
      <c r="BB24" s="230"/>
      <c r="BC24" s="230"/>
      <c r="BD24" s="230"/>
      <c r="BE24" s="231"/>
      <c r="BF24" s="231"/>
      <c r="BG24" s="231"/>
      <c r="BH24" s="231"/>
      <c r="BI24" s="231"/>
      <c r="BJ24" s="231"/>
      <c r="BK24" s="231"/>
      <c r="BL24" s="231"/>
      <c r="BM24" s="231"/>
      <c r="BN24" s="231"/>
      <c r="BO24" s="231"/>
      <c r="BP24" s="231"/>
      <c r="BQ24" s="236">
        <v>18</v>
      </c>
      <c r="BR24" s="237"/>
      <c r="BS24" s="811"/>
      <c r="BT24" s="812"/>
      <c r="BU24" s="812"/>
      <c r="BV24" s="812"/>
      <c r="BW24" s="812"/>
      <c r="BX24" s="812"/>
      <c r="BY24" s="812"/>
      <c r="BZ24" s="812"/>
      <c r="CA24" s="812"/>
      <c r="CB24" s="812"/>
      <c r="CC24" s="812"/>
      <c r="CD24" s="812"/>
      <c r="CE24" s="812"/>
      <c r="CF24" s="812"/>
      <c r="CG24" s="81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1"/>
      <c r="DW24" s="812"/>
      <c r="DX24" s="812"/>
      <c r="DY24" s="812"/>
      <c r="DZ24" s="817"/>
      <c r="EA24" s="232"/>
    </row>
    <row r="25" spans="1:131" ht="26.25" customHeight="1" thickBot="1" x14ac:dyDescent="0.2">
      <c r="A25" s="763" t="s">
        <v>381</v>
      </c>
      <c r="B25" s="763"/>
      <c r="C25" s="763"/>
      <c r="D25" s="763"/>
      <c r="E25" s="763"/>
      <c r="F25" s="763"/>
      <c r="G25" s="763"/>
      <c r="H25" s="763"/>
      <c r="I25" s="763"/>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763"/>
      <c r="AK25" s="763"/>
      <c r="AL25" s="763"/>
      <c r="AM25" s="763"/>
      <c r="AN25" s="763"/>
      <c r="AO25" s="763"/>
      <c r="AP25" s="763"/>
      <c r="AQ25" s="763"/>
      <c r="AR25" s="763"/>
      <c r="AS25" s="763"/>
      <c r="AT25" s="763"/>
      <c r="AU25" s="763"/>
      <c r="AV25" s="763"/>
      <c r="AW25" s="763"/>
      <c r="AX25" s="763"/>
      <c r="AY25" s="763"/>
      <c r="AZ25" s="763"/>
      <c r="BA25" s="763"/>
      <c r="BB25" s="763"/>
      <c r="BC25" s="763"/>
      <c r="BD25" s="763"/>
      <c r="BE25" s="763"/>
      <c r="BF25" s="763"/>
      <c r="BG25" s="763"/>
      <c r="BH25" s="763"/>
      <c r="BI25" s="763"/>
      <c r="BJ25" s="230"/>
      <c r="BK25" s="230"/>
      <c r="BL25" s="230"/>
      <c r="BM25" s="230"/>
      <c r="BN25" s="230"/>
      <c r="BO25" s="239"/>
      <c r="BP25" s="239"/>
      <c r="BQ25" s="236">
        <v>19</v>
      </c>
      <c r="BR25" s="237"/>
      <c r="BS25" s="811"/>
      <c r="BT25" s="812"/>
      <c r="BU25" s="812"/>
      <c r="BV25" s="812"/>
      <c r="BW25" s="812"/>
      <c r="BX25" s="812"/>
      <c r="BY25" s="812"/>
      <c r="BZ25" s="812"/>
      <c r="CA25" s="812"/>
      <c r="CB25" s="812"/>
      <c r="CC25" s="812"/>
      <c r="CD25" s="812"/>
      <c r="CE25" s="812"/>
      <c r="CF25" s="812"/>
      <c r="CG25" s="81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1"/>
      <c r="DW25" s="812"/>
      <c r="DX25" s="812"/>
      <c r="DY25" s="812"/>
      <c r="DZ25" s="817"/>
      <c r="EA25" s="228"/>
    </row>
    <row r="26" spans="1:131" ht="26.25" customHeight="1" x14ac:dyDescent="0.15">
      <c r="A26" s="765" t="s">
        <v>357</v>
      </c>
      <c r="B26" s="766"/>
      <c r="C26" s="766"/>
      <c r="D26" s="766"/>
      <c r="E26" s="766"/>
      <c r="F26" s="766"/>
      <c r="G26" s="766"/>
      <c r="H26" s="766"/>
      <c r="I26" s="766"/>
      <c r="J26" s="766"/>
      <c r="K26" s="766"/>
      <c r="L26" s="766"/>
      <c r="M26" s="766"/>
      <c r="N26" s="766"/>
      <c r="O26" s="766"/>
      <c r="P26" s="767"/>
      <c r="Q26" s="771" t="s">
        <v>382</v>
      </c>
      <c r="R26" s="772"/>
      <c r="S26" s="772"/>
      <c r="T26" s="772"/>
      <c r="U26" s="773"/>
      <c r="V26" s="771" t="s">
        <v>383</v>
      </c>
      <c r="W26" s="772"/>
      <c r="X26" s="772"/>
      <c r="Y26" s="772"/>
      <c r="Z26" s="773"/>
      <c r="AA26" s="771" t="s">
        <v>384</v>
      </c>
      <c r="AB26" s="772"/>
      <c r="AC26" s="772"/>
      <c r="AD26" s="772"/>
      <c r="AE26" s="772"/>
      <c r="AF26" s="852" t="s">
        <v>385</v>
      </c>
      <c r="AG26" s="853"/>
      <c r="AH26" s="853"/>
      <c r="AI26" s="853"/>
      <c r="AJ26" s="854"/>
      <c r="AK26" s="772" t="s">
        <v>386</v>
      </c>
      <c r="AL26" s="772"/>
      <c r="AM26" s="772"/>
      <c r="AN26" s="772"/>
      <c r="AO26" s="773"/>
      <c r="AP26" s="771" t="s">
        <v>387</v>
      </c>
      <c r="AQ26" s="772"/>
      <c r="AR26" s="772"/>
      <c r="AS26" s="772"/>
      <c r="AT26" s="773"/>
      <c r="AU26" s="771" t="s">
        <v>388</v>
      </c>
      <c r="AV26" s="772"/>
      <c r="AW26" s="772"/>
      <c r="AX26" s="772"/>
      <c r="AY26" s="773"/>
      <c r="AZ26" s="771" t="s">
        <v>389</v>
      </c>
      <c r="BA26" s="772"/>
      <c r="BB26" s="772"/>
      <c r="BC26" s="772"/>
      <c r="BD26" s="773"/>
      <c r="BE26" s="771" t="s">
        <v>364</v>
      </c>
      <c r="BF26" s="772"/>
      <c r="BG26" s="772"/>
      <c r="BH26" s="772"/>
      <c r="BI26" s="778"/>
      <c r="BJ26" s="230"/>
      <c r="BK26" s="230"/>
      <c r="BL26" s="230"/>
      <c r="BM26" s="230"/>
      <c r="BN26" s="230"/>
      <c r="BO26" s="239"/>
      <c r="BP26" s="239"/>
      <c r="BQ26" s="236">
        <v>20</v>
      </c>
      <c r="BR26" s="237"/>
      <c r="BS26" s="811"/>
      <c r="BT26" s="812"/>
      <c r="BU26" s="812"/>
      <c r="BV26" s="812"/>
      <c r="BW26" s="812"/>
      <c r="BX26" s="812"/>
      <c r="BY26" s="812"/>
      <c r="BZ26" s="812"/>
      <c r="CA26" s="812"/>
      <c r="CB26" s="812"/>
      <c r="CC26" s="812"/>
      <c r="CD26" s="812"/>
      <c r="CE26" s="812"/>
      <c r="CF26" s="812"/>
      <c r="CG26" s="81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1"/>
      <c r="DW26" s="812"/>
      <c r="DX26" s="812"/>
      <c r="DY26" s="812"/>
      <c r="DZ26" s="817"/>
      <c r="EA26" s="228"/>
    </row>
    <row r="27" spans="1:131" ht="26.25" customHeight="1" thickBot="1" x14ac:dyDescent="0.2">
      <c r="A27" s="768"/>
      <c r="B27" s="769"/>
      <c r="C27" s="769"/>
      <c r="D27" s="769"/>
      <c r="E27" s="769"/>
      <c r="F27" s="769"/>
      <c r="G27" s="769"/>
      <c r="H27" s="769"/>
      <c r="I27" s="769"/>
      <c r="J27" s="769"/>
      <c r="K27" s="769"/>
      <c r="L27" s="769"/>
      <c r="M27" s="769"/>
      <c r="N27" s="769"/>
      <c r="O27" s="769"/>
      <c r="P27" s="770"/>
      <c r="Q27" s="774"/>
      <c r="R27" s="775"/>
      <c r="S27" s="775"/>
      <c r="T27" s="775"/>
      <c r="U27" s="776"/>
      <c r="V27" s="774"/>
      <c r="W27" s="775"/>
      <c r="X27" s="775"/>
      <c r="Y27" s="775"/>
      <c r="Z27" s="776"/>
      <c r="AA27" s="774"/>
      <c r="AB27" s="775"/>
      <c r="AC27" s="775"/>
      <c r="AD27" s="775"/>
      <c r="AE27" s="775"/>
      <c r="AF27" s="855"/>
      <c r="AG27" s="856"/>
      <c r="AH27" s="856"/>
      <c r="AI27" s="856"/>
      <c r="AJ27" s="857"/>
      <c r="AK27" s="775"/>
      <c r="AL27" s="775"/>
      <c r="AM27" s="775"/>
      <c r="AN27" s="775"/>
      <c r="AO27" s="776"/>
      <c r="AP27" s="774"/>
      <c r="AQ27" s="775"/>
      <c r="AR27" s="775"/>
      <c r="AS27" s="775"/>
      <c r="AT27" s="776"/>
      <c r="AU27" s="774"/>
      <c r="AV27" s="775"/>
      <c r="AW27" s="775"/>
      <c r="AX27" s="775"/>
      <c r="AY27" s="776"/>
      <c r="AZ27" s="774"/>
      <c r="BA27" s="775"/>
      <c r="BB27" s="775"/>
      <c r="BC27" s="775"/>
      <c r="BD27" s="776"/>
      <c r="BE27" s="774"/>
      <c r="BF27" s="775"/>
      <c r="BG27" s="775"/>
      <c r="BH27" s="775"/>
      <c r="BI27" s="780"/>
      <c r="BJ27" s="230"/>
      <c r="BK27" s="230"/>
      <c r="BL27" s="230"/>
      <c r="BM27" s="230"/>
      <c r="BN27" s="230"/>
      <c r="BO27" s="239"/>
      <c r="BP27" s="239"/>
      <c r="BQ27" s="236">
        <v>21</v>
      </c>
      <c r="BR27" s="237"/>
      <c r="BS27" s="811"/>
      <c r="BT27" s="812"/>
      <c r="BU27" s="812"/>
      <c r="BV27" s="812"/>
      <c r="BW27" s="812"/>
      <c r="BX27" s="812"/>
      <c r="BY27" s="812"/>
      <c r="BZ27" s="812"/>
      <c r="CA27" s="812"/>
      <c r="CB27" s="812"/>
      <c r="CC27" s="812"/>
      <c r="CD27" s="812"/>
      <c r="CE27" s="812"/>
      <c r="CF27" s="812"/>
      <c r="CG27" s="81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1"/>
      <c r="DW27" s="812"/>
      <c r="DX27" s="812"/>
      <c r="DY27" s="812"/>
      <c r="DZ27" s="817"/>
      <c r="EA27" s="228"/>
    </row>
    <row r="28" spans="1:131" ht="26.25" customHeight="1" thickTop="1" x14ac:dyDescent="0.15">
      <c r="A28" s="240">
        <v>1</v>
      </c>
      <c r="B28" s="787" t="s">
        <v>390</v>
      </c>
      <c r="C28" s="788"/>
      <c r="D28" s="788"/>
      <c r="E28" s="788"/>
      <c r="F28" s="788"/>
      <c r="G28" s="788"/>
      <c r="H28" s="788"/>
      <c r="I28" s="788"/>
      <c r="J28" s="788"/>
      <c r="K28" s="788"/>
      <c r="L28" s="788"/>
      <c r="M28" s="788"/>
      <c r="N28" s="788"/>
      <c r="O28" s="788"/>
      <c r="P28" s="789"/>
      <c r="Q28" s="860">
        <v>2503</v>
      </c>
      <c r="R28" s="861"/>
      <c r="S28" s="861"/>
      <c r="T28" s="861"/>
      <c r="U28" s="861"/>
      <c r="V28" s="861">
        <v>2341</v>
      </c>
      <c r="W28" s="861"/>
      <c r="X28" s="861"/>
      <c r="Y28" s="861"/>
      <c r="Z28" s="861"/>
      <c r="AA28" s="861">
        <v>162</v>
      </c>
      <c r="AB28" s="861"/>
      <c r="AC28" s="861"/>
      <c r="AD28" s="861"/>
      <c r="AE28" s="862"/>
      <c r="AF28" s="863">
        <v>162</v>
      </c>
      <c r="AG28" s="861"/>
      <c r="AH28" s="861"/>
      <c r="AI28" s="861"/>
      <c r="AJ28" s="864"/>
      <c r="AK28" s="865">
        <v>169</v>
      </c>
      <c r="AL28" s="866"/>
      <c r="AM28" s="866"/>
      <c r="AN28" s="866"/>
      <c r="AO28" s="866"/>
      <c r="AP28" s="866" t="s">
        <v>552</v>
      </c>
      <c r="AQ28" s="866"/>
      <c r="AR28" s="866"/>
      <c r="AS28" s="866"/>
      <c r="AT28" s="866"/>
      <c r="AU28" s="866" t="s">
        <v>552</v>
      </c>
      <c r="AV28" s="866"/>
      <c r="AW28" s="866"/>
      <c r="AX28" s="866"/>
      <c r="AY28" s="866"/>
      <c r="AZ28" s="867" t="s">
        <v>552</v>
      </c>
      <c r="BA28" s="867"/>
      <c r="BB28" s="867"/>
      <c r="BC28" s="867"/>
      <c r="BD28" s="867"/>
      <c r="BE28" s="858"/>
      <c r="BF28" s="858"/>
      <c r="BG28" s="858"/>
      <c r="BH28" s="858"/>
      <c r="BI28" s="859"/>
      <c r="BJ28" s="230"/>
      <c r="BK28" s="230"/>
      <c r="BL28" s="230"/>
      <c r="BM28" s="230"/>
      <c r="BN28" s="230"/>
      <c r="BO28" s="239"/>
      <c r="BP28" s="239"/>
      <c r="BQ28" s="236">
        <v>22</v>
      </c>
      <c r="BR28" s="237"/>
      <c r="BS28" s="811"/>
      <c r="BT28" s="812"/>
      <c r="BU28" s="812"/>
      <c r="BV28" s="812"/>
      <c r="BW28" s="812"/>
      <c r="BX28" s="812"/>
      <c r="BY28" s="812"/>
      <c r="BZ28" s="812"/>
      <c r="CA28" s="812"/>
      <c r="CB28" s="812"/>
      <c r="CC28" s="812"/>
      <c r="CD28" s="812"/>
      <c r="CE28" s="812"/>
      <c r="CF28" s="812"/>
      <c r="CG28" s="81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1"/>
      <c r="DW28" s="812"/>
      <c r="DX28" s="812"/>
      <c r="DY28" s="812"/>
      <c r="DZ28" s="817"/>
      <c r="EA28" s="228"/>
    </row>
    <row r="29" spans="1:131" ht="26.25" customHeight="1" x14ac:dyDescent="0.15">
      <c r="A29" s="240">
        <v>2</v>
      </c>
      <c r="B29" s="818" t="s">
        <v>391</v>
      </c>
      <c r="C29" s="819"/>
      <c r="D29" s="819"/>
      <c r="E29" s="819"/>
      <c r="F29" s="819"/>
      <c r="G29" s="819"/>
      <c r="H29" s="819"/>
      <c r="I29" s="819"/>
      <c r="J29" s="819"/>
      <c r="K29" s="819"/>
      <c r="L29" s="819"/>
      <c r="M29" s="819"/>
      <c r="N29" s="819"/>
      <c r="O29" s="819"/>
      <c r="P29" s="820"/>
      <c r="Q29" s="821">
        <v>54</v>
      </c>
      <c r="R29" s="822"/>
      <c r="S29" s="822"/>
      <c r="T29" s="822"/>
      <c r="U29" s="822"/>
      <c r="V29" s="822">
        <v>49</v>
      </c>
      <c r="W29" s="822"/>
      <c r="X29" s="822"/>
      <c r="Y29" s="822"/>
      <c r="Z29" s="822"/>
      <c r="AA29" s="822">
        <v>5</v>
      </c>
      <c r="AB29" s="822"/>
      <c r="AC29" s="822"/>
      <c r="AD29" s="822"/>
      <c r="AE29" s="823"/>
      <c r="AF29" s="824">
        <v>5</v>
      </c>
      <c r="AG29" s="825"/>
      <c r="AH29" s="825"/>
      <c r="AI29" s="825"/>
      <c r="AJ29" s="826"/>
      <c r="AK29" s="872">
        <v>29</v>
      </c>
      <c r="AL29" s="868"/>
      <c r="AM29" s="868"/>
      <c r="AN29" s="868"/>
      <c r="AO29" s="868"/>
      <c r="AP29" s="868" t="s">
        <v>552</v>
      </c>
      <c r="AQ29" s="868"/>
      <c r="AR29" s="868"/>
      <c r="AS29" s="868"/>
      <c r="AT29" s="868"/>
      <c r="AU29" s="868" t="s">
        <v>552</v>
      </c>
      <c r="AV29" s="868"/>
      <c r="AW29" s="868"/>
      <c r="AX29" s="868"/>
      <c r="AY29" s="868"/>
      <c r="AZ29" s="869" t="s">
        <v>552</v>
      </c>
      <c r="BA29" s="869"/>
      <c r="BB29" s="869"/>
      <c r="BC29" s="869"/>
      <c r="BD29" s="869"/>
      <c r="BE29" s="870"/>
      <c r="BF29" s="870"/>
      <c r="BG29" s="870"/>
      <c r="BH29" s="870"/>
      <c r="BI29" s="871"/>
      <c r="BJ29" s="230"/>
      <c r="BK29" s="230"/>
      <c r="BL29" s="230"/>
      <c r="BM29" s="230"/>
      <c r="BN29" s="230"/>
      <c r="BO29" s="239"/>
      <c r="BP29" s="239"/>
      <c r="BQ29" s="236">
        <v>23</v>
      </c>
      <c r="BR29" s="237"/>
      <c r="BS29" s="811"/>
      <c r="BT29" s="812"/>
      <c r="BU29" s="812"/>
      <c r="BV29" s="812"/>
      <c r="BW29" s="812"/>
      <c r="BX29" s="812"/>
      <c r="BY29" s="812"/>
      <c r="BZ29" s="812"/>
      <c r="CA29" s="812"/>
      <c r="CB29" s="812"/>
      <c r="CC29" s="812"/>
      <c r="CD29" s="812"/>
      <c r="CE29" s="812"/>
      <c r="CF29" s="812"/>
      <c r="CG29" s="81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1"/>
      <c r="DW29" s="812"/>
      <c r="DX29" s="812"/>
      <c r="DY29" s="812"/>
      <c r="DZ29" s="817"/>
      <c r="EA29" s="228"/>
    </row>
    <row r="30" spans="1:131" ht="26.25" customHeight="1" x14ac:dyDescent="0.15">
      <c r="A30" s="240">
        <v>3</v>
      </c>
      <c r="B30" s="818" t="s">
        <v>392</v>
      </c>
      <c r="C30" s="819"/>
      <c r="D30" s="819"/>
      <c r="E30" s="819"/>
      <c r="F30" s="819"/>
      <c r="G30" s="819"/>
      <c r="H30" s="819"/>
      <c r="I30" s="819"/>
      <c r="J30" s="819"/>
      <c r="K30" s="819"/>
      <c r="L30" s="819"/>
      <c r="M30" s="819"/>
      <c r="N30" s="819"/>
      <c r="O30" s="819"/>
      <c r="P30" s="820"/>
      <c r="Q30" s="821">
        <v>390</v>
      </c>
      <c r="R30" s="822"/>
      <c r="S30" s="822"/>
      <c r="T30" s="822"/>
      <c r="U30" s="822"/>
      <c r="V30" s="822">
        <v>384</v>
      </c>
      <c r="W30" s="822"/>
      <c r="X30" s="822"/>
      <c r="Y30" s="822"/>
      <c r="Z30" s="822"/>
      <c r="AA30" s="822">
        <v>7</v>
      </c>
      <c r="AB30" s="822"/>
      <c r="AC30" s="822"/>
      <c r="AD30" s="822"/>
      <c r="AE30" s="823"/>
      <c r="AF30" s="824">
        <v>7</v>
      </c>
      <c r="AG30" s="825"/>
      <c r="AH30" s="825"/>
      <c r="AI30" s="825"/>
      <c r="AJ30" s="826"/>
      <c r="AK30" s="872">
        <v>104</v>
      </c>
      <c r="AL30" s="868"/>
      <c r="AM30" s="868"/>
      <c r="AN30" s="868"/>
      <c r="AO30" s="868"/>
      <c r="AP30" s="868" t="s">
        <v>552</v>
      </c>
      <c r="AQ30" s="868"/>
      <c r="AR30" s="868"/>
      <c r="AS30" s="868"/>
      <c r="AT30" s="868"/>
      <c r="AU30" s="868" t="s">
        <v>552</v>
      </c>
      <c r="AV30" s="868"/>
      <c r="AW30" s="868"/>
      <c r="AX30" s="868"/>
      <c r="AY30" s="868"/>
      <c r="AZ30" s="869" t="s">
        <v>552</v>
      </c>
      <c r="BA30" s="869"/>
      <c r="BB30" s="869"/>
      <c r="BC30" s="869"/>
      <c r="BD30" s="869"/>
      <c r="BE30" s="870"/>
      <c r="BF30" s="870"/>
      <c r="BG30" s="870"/>
      <c r="BH30" s="870"/>
      <c r="BI30" s="871"/>
      <c r="BJ30" s="230"/>
      <c r="BK30" s="230"/>
      <c r="BL30" s="230"/>
      <c r="BM30" s="230"/>
      <c r="BN30" s="230"/>
      <c r="BO30" s="239"/>
      <c r="BP30" s="239"/>
      <c r="BQ30" s="236">
        <v>24</v>
      </c>
      <c r="BR30" s="237"/>
      <c r="BS30" s="811"/>
      <c r="BT30" s="812"/>
      <c r="BU30" s="812"/>
      <c r="BV30" s="812"/>
      <c r="BW30" s="812"/>
      <c r="BX30" s="812"/>
      <c r="BY30" s="812"/>
      <c r="BZ30" s="812"/>
      <c r="CA30" s="812"/>
      <c r="CB30" s="812"/>
      <c r="CC30" s="812"/>
      <c r="CD30" s="812"/>
      <c r="CE30" s="812"/>
      <c r="CF30" s="812"/>
      <c r="CG30" s="81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1"/>
      <c r="DW30" s="812"/>
      <c r="DX30" s="812"/>
      <c r="DY30" s="812"/>
      <c r="DZ30" s="817"/>
      <c r="EA30" s="228"/>
    </row>
    <row r="31" spans="1:131" ht="26.25" customHeight="1" x14ac:dyDescent="0.15">
      <c r="A31" s="240">
        <v>4</v>
      </c>
      <c r="B31" s="818" t="s">
        <v>393</v>
      </c>
      <c r="C31" s="819"/>
      <c r="D31" s="819"/>
      <c r="E31" s="819"/>
      <c r="F31" s="819"/>
      <c r="G31" s="819"/>
      <c r="H31" s="819"/>
      <c r="I31" s="819"/>
      <c r="J31" s="819"/>
      <c r="K31" s="819"/>
      <c r="L31" s="819"/>
      <c r="M31" s="819"/>
      <c r="N31" s="819"/>
      <c r="O31" s="819"/>
      <c r="P31" s="820"/>
      <c r="Q31" s="821">
        <v>592</v>
      </c>
      <c r="R31" s="822"/>
      <c r="S31" s="822"/>
      <c r="T31" s="822"/>
      <c r="U31" s="822"/>
      <c r="V31" s="822">
        <v>538</v>
      </c>
      <c r="W31" s="822"/>
      <c r="X31" s="822"/>
      <c r="Y31" s="822"/>
      <c r="Z31" s="822"/>
      <c r="AA31" s="822">
        <v>54</v>
      </c>
      <c r="AB31" s="822"/>
      <c r="AC31" s="822"/>
      <c r="AD31" s="822"/>
      <c r="AE31" s="823"/>
      <c r="AF31" s="824">
        <v>558</v>
      </c>
      <c r="AG31" s="825"/>
      <c r="AH31" s="825"/>
      <c r="AI31" s="825"/>
      <c r="AJ31" s="826"/>
      <c r="AK31" s="872">
        <v>324</v>
      </c>
      <c r="AL31" s="868"/>
      <c r="AM31" s="868"/>
      <c r="AN31" s="868"/>
      <c r="AO31" s="868"/>
      <c r="AP31" s="868">
        <v>2415</v>
      </c>
      <c r="AQ31" s="868"/>
      <c r="AR31" s="868"/>
      <c r="AS31" s="868"/>
      <c r="AT31" s="868"/>
      <c r="AU31" s="868">
        <v>1845</v>
      </c>
      <c r="AV31" s="868"/>
      <c r="AW31" s="868"/>
      <c r="AX31" s="868"/>
      <c r="AY31" s="868"/>
      <c r="AZ31" s="869" t="s">
        <v>552</v>
      </c>
      <c r="BA31" s="869"/>
      <c r="BB31" s="869"/>
      <c r="BC31" s="869"/>
      <c r="BD31" s="869"/>
      <c r="BE31" s="870" t="s">
        <v>394</v>
      </c>
      <c r="BF31" s="870"/>
      <c r="BG31" s="870"/>
      <c r="BH31" s="870"/>
      <c r="BI31" s="871"/>
      <c r="BJ31" s="230"/>
      <c r="BK31" s="230"/>
      <c r="BL31" s="230"/>
      <c r="BM31" s="230"/>
      <c r="BN31" s="230"/>
      <c r="BO31" s="239"/>
      <c r="BP31" s="239"/>
      <c r="BQ31" s="236">
        <v>25</v>
      </c>
      <c r="BR31" s="237"/>
      <c r="BS31" s="811"/>
      <c r="BT31" s="812"/>
      <c r="BU31" s="812"/>
      <c r="BV31" s="812"/>
      <c r="BW31" s="812"/>
      <c r="BX31" s="812"/>
      <c r="BY31" s="812"/>
      <c r="BZ31" s="812"/>
      <c r="CA31" s="812"/>
      <c r="CB31" s="812"/>
      <c r="CC31" s="812"/>
      <c r="CD31" s="812"/>
      <c r="CE31" s="812"/>
      <c r="CF31" s="812"/>
      <c r="CG31" s="81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1"/>
      <c r="DW31" s="812"/>
      <c r="DX31" s="812"/>
      <c r="DY31" s="812"/>
      <c r="DZ31" s="817"/>
      <c r="EA31" s="228"/>
    </row>
    <row r="32" spans="1:131" ht="26.25" customHeight="1" x14ac:dyDescent="0.15">
      <c r="A32" s="240">
        <v>5</v>
      </c>
      <c r="B32" s="818" t="s">
        <v>395</v>
      </c>
      <c r="C32" s="819"/>
      <c r="D32" s="819"/>
      <c r="E32" s="819"/>
      <c r="F32" s="819"/>
      <c r="G32" s="819"/>
      <c r="H32" s="819"/>
      <c r="I32" s="819"/>
      <c r="J32" s="819"/>
      <c r="K32" s="819"/>
      <c r="L32" s="819"/>
      <c r="M32" s="819"/>
      <c r="N32" s="819"/>
      <c r="O32" s="819"/>
      <c r="P32" s="820"/>
      <c r="Q32" s="821">
        <v>1195</v>
      </c>
      <c r="R32" s="822"/>
      <c r="S32" s="822"/>
      <c r="T32" s="822"/>
      <c r="U32" s="822"/>
      <c r="V32" s="822">
        <v>1100</v>
      </c>
      <c r="W32" s="822"/>
      <c r="X32" s="822"/>
      <c r="Y32" s="822"/>
      <c r="Z32" s="822"/>
      <c r="AA32" s="822">
        <v>95</v>
      </c>
      <c r="AB32" s="822"/>
      <c r="AC32" s="822"/>
      <c r="AD32" s="822"/>
      <c r="AE32" s="823"/>
      <c r="AF32" s="824">
        <v>260</v>
      </c>
      <c r="AG32" s="825"/>
      <c r="AH32" s="825"/>
      <c r="AI32" s="825"/>
      <c r="AJ32" s="826"/>
      <c r="AK32" s="872">
        <v>750</v>
      </c>
      <c r="AL32" s="868"/>
      <c r="AM32" s="868"/>
      <c r="AN32" s="868"/>
      <c r="AO32" s="868"/>
      <c r="AP32" s="868">
        <v>5691</v>
      </c>
      <c r="AQ32" s="868"/>
      <c r="AR32" s="868"/>
      <c r="AS32" s="868"/>
      <c r="AT32" s="868"/>
      <c r="AU32" s="868">
        <v>5691</v>
      </c>
      <c r="AV32" s="868"/>
      <c r="AW32" s="868"/>
      <c r="AX32" s="868"/>
      <c r="AY32" s="868"/>
      <c r="AZ32" s="869" t="s">
        <v>552</v>
      </c>
      <c r="BA32" s="869"/>
      <c r="BB32" s="869"/>
      <c r="BC32" s="869"/>
      <c r="BD32" s="869"/>
      <c r="BE32" s="870" t="s">
        <v>394</v>
      </c>
      <c r="BF32" s="870"/>
      <c r="BG32" s="870"/>
      <c r="BH32" s="870"/>
      <c r="BI32" s="871"/>
      <c r="BJ32" s="230"/>
      <c r="BK32" s="230"/>
      <c r="BL32" s="230"/>
      <c r="BM32" s="230"/>
      <c r="BN32" s="230"/>
      <c r="BO32" s="239"/>
      <c r="BP32" s="239"/>
      <c r="BQ32" s="236">
        <v>26</v>
      </c>
      <c r="BR32" s="237"/>
      <c r="BS32" s="811"/>
      <c r="BT32" s="812"/>
      <c r="BU32" s="812"/>
      <c r="BV32" s="812"/>
      <c r="BW32" s="812"/>
      <c r="BX32" s="812"/>
      <c r="BY32" s="812"/>
      <c r="BZ32" s="812"/>
      <c r="CA32" s="812"/>
      <c r="CB32" s="812"/>
      <c r="CC32" s="812"/>
      <c r="CD32" s="812"/>
      <c r="CE32" s="812"/>
      <c r="CF32" s="812"/>
      <c r="CG32" s="81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1"/>
      <c r="DW32" s="812"/>
      <c r="DX32" s="812"/>
      <c r="DY32" s="812"/>
      <c r="DZ32" s="817"/>
      <c r="EA32" s="228"/>
    </row>
    <row r="33" spans="1:131" ht="26.25" customHeight="1" x14ac:dyDescent="0.15">
      <c r="A33" s="240">
        <v>6</v>
      </c>
      <c r="B33" s="818" t="s">
        <v>396</v>
      </c>
      <c r="C33" s="819"/>
      <c r="D33" s="819"/>
      <c r="E33" s="819"/>
      <c r="F33" s="819"/>
      <c r="G33" s="819"/>
      <c r="H33" s="819"/>
      <c r="I33" s="819"/>
      <c r="J33" s="819"/>
      <c r="K33" s="819"/>
      <c r="L33" s="819"/>
      <c r="M33" s="819"/>
      <c r="N33" s="819"/>
      <c r="O33" s="819"/>
      <c r="P33" s="820"/>
      <c r="Q33" s="821">
        <v>54</v>
      </c>
      <c r="R33" s="822"/>
      <c r="S33" s="822"/>
      <c r="T33" s="822"/>
      <c r="U33" s="822"/>
      <c r="V33" s="822">
        <v>54</v>
      </c>
      <c r="W33" s="822"/>
      <c r="X33" s="822"/>
      <c r="Y33" s="822"/>
      <c r="Z33" s="822"/>
      <c r="AA33" s="822" t="s">
        <v>552</v>
      </c>
      <c r="AB33" s="822"/>
      <c r="AC33" s="822"/>
      <c r="AD33" s="822"/>
      <c r="AE33" s="823"/>
      <c r="AF33" s="824" t="s">
        <v>122</v>
      </c>
      <c r="AG33" s="825"/>
      <c r="AH33" s="825"/>
      <c r="AI33" s="825"/>
      <c r="AJ33" s="826"/>
      <c r="AK33" s="872">
        <v>8</v>
      </c>
      <c r="AL33" s="868"/>
      <c r="AM33" s="868"/>
      <c r="AN33" s="868"/>
      <c r="AO33" s="868"/>
      <c r="AP33" s="868" t="s">
        <v>552</v>
      </c>
      <c r="AQ33" s="868"/>
      <c r="AR33" s="868"/>
      <c r="AS33" s="868"/>
      <c r="AT33" s="868"/>
      <c r="AU33" s="868" t="s">
        <v>552</v>
      </c>
      <c r="AV33" s="868"/>
      <c r="AW33" s="868"/>
      <c r="AX33" s="868"/>
      <c r="AY33" s="868"/>
      <c r="AZ33" s="869" t="s">
        <v>552</v>
      </c>
      <c r="BA33" s="869"/>
      <c r="BB33" s="869"/>
      <c r="BC33" s="869"/>
      <c r="BD33" s="869"/>
      <c r="BE33" s="870" t="s">
        <v>397</v>
      </c>
      <c r="BF33" s="870"/>
      <c r="BG33" s="870"/>
      <c r="BH33" s="870"/>
      <c r="BI33" s="871"/>
      <c r="BJ33" s="230"/>
      <c r="BK33" s="230"/>
      <c r="BL33" s="230"/>
      <c r="BM33" s="230"/>
      <c r="BN33" s="230"/>
      <c r="BO33" s="239"/>
      <c r="BP33" s="239"/>
      <c r="BQ33" s="236">
        <v>27</v>
      </c>
      <c r="BR33" s="237"/>
      <c r="BS33" s="811"/>
      <c r="BT33" s="812"/>
      <c r="BU33" s="812"/>
      <c r="BV33" s="812"/>
      <c r="BW33" s="812"/>
      <c r="BX33" s="812"/>
      <c r="BY33" s="812"/>
      <c r="BZ33" s="812"/>
      <c r="CA33" s="812"/>
      <c r="CB33" s="812"/>
      <c r="CC33" s="812"/>
      <c r="CD33" s="812"/>
      <c r="CE33" s="812"/>
      <c r="CF33" s="812"/>
      <c r="CG33" s="81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1"/>
      <c r="DW33" s="812"/>
      <c r="DX33" s="812"/>
      <c r="DY33" s="812"/>
      <c r="DZ33" s="817"/>
      <c r="EA33" s="228"/>
    </row>
    <row r="34" spans="1:131" ht="26.25" customHeight="1" x14ac:dyDescent="0.15">
      <c r="A34" s="240">
        <v>7</v>
      </c>
      <c r="B34" s="818" t="s">
        <v>398</v>
      </c>
      <c r="C34" s="819"/>
      <c r="D34" s="819"/>
      <c r="E34" s="819"/>
      <c r="F34" s="819"/>
      <c r="G34" s="819"/>
      <c r="H34" s="819"/>
      <c r="I34" s="819"/>
      <c r="J34" s="819"/>
      <c r="K34" s="819"/>
      <c r="L34" s="819"/>
      <c r="M34" s="819"/>
      <c r="N34" s="819"/>
      <c r="O34" s="819"/>
      <c r="P34" s="820"/>
      <c r="Q34" s="821">
        <v>0</v>
      </c>
      <c r="R34" s="822"/>
      <c r="S34" s="822"/>
      <c r="T34" s="822"/>
      <c r="U34" s="822"/>
      <c r="V34" s="822">
        <v>0</v>
      </c>
      <c r="W34" s="822"/>
      <c r="X34" s="822"/>
      <c r="Y34" s="822"/>
      <c r="Z34" s="822"/>
      <c r="AA34" s="822">
        <v>12</v>
      </c>
      <c r="AB34" s="822"/>
      <c r="AC34" s="822"/>
      <c r="AD34" s="822"/>
      <c r="AE34" s="823"/>
      <c r="AF34" s="824" t="s">
        <v>122</v>
      </c>
      <c r="AG34" s="825"/>
      <c r="AH34" s="825"/>
      <c r="AI34" s="825"/>
      <c r="AJ34" s="826"/>
      <c r="AK34" s="872" t="s">
        <v>552</v>
      </c>
      <c r="AL34" s="868"/>
      <c r="AM34" s="868"/>
      <c r="AN34" s="868"/>
      <c r="AO34" s="868"/>
      <c r="AP34" s="868" t="s">
        <v>552</v>
      </c>
      <c r="AQ34" s="868"/>
      <c r="AR34" s="868"/>
      <c r="AS34" s="868"/>
      <c r="AT34" s="868"/>
      <c r="AU34" s="868" t="s">
        <v>552</v>
      </c>
      <c r="AV34" s="868"/>
      <c r="AW34" s="868"/>
      <c r="AX34" s="868"/>
      <c r="AY34" s="868"/>
      <c r="AZ34" s="869" t="s">
        <v>552</v>
      </c>
      <c r="BA34" s="869"/>
      <c r="BB34" s="869"/>
      <c r="BC34" s="869"/>
      <c r="BD34" s="869"/>
      <c r="BE34" s="870" t="s">
        <v>397</v>
      </c>
      <c r="BF34" s="870"/>
      <c r="BG34" s="870"/>
      <c r="BH34" s="870"/>
      <c r="BI34" s="871"/>
      <c r="BJ34" s="230"/>
      <c r="BK34" s="230"/>
      <c r="BL34" s="230"/>
      <c r="BM34" s="230"/>
      <c r="BN34" s="230"/>
      <c r="BO34" s="239"/>
      <c r="BP34" s="239"/>
      <c r="BQ34" s="236">
        <v>28</v>
      </c>
      <c r="BR34" s="237"/>
      <c r="BS34" s="811"/>
      <c r="BT34" s="812"/>
      <c r="BU34" s="812"/>
      <c r="BV34" s="812"/>
      <c r="BW34" s="812"/>
      <c r="BX34" s="812"/>
      <c r="BY34" s="812"/>
      <c r="BZ34" s="812"/>
      <c r="CA34" s="812"/>
      <c r="CB34" s="812"/>
      <c r="CC34" s="812"/>
      <c r="CD34" s="812"/>
      <c r="CE34" s="812"/>
      <c r="CF34" s="812"/>
      <c r="CG34" s="81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1"/>
      <c r="DW34" s="812"/>
      <c r="DX34" s="812"/>
      <c r="DY34" s="812"/>
      <c r="DZ34" s="817"/>
      <c r="EA34" s="228"/>
    </row>
    <row r="35" spans="1:131" ht="26.25" customHeight="1" x14ac:dyDescent="0.15">
      <c r="A35" s="240">
        <v>8</v>
      </c>
      <c r="B35" s="818"/>
      <c r="C35" s="819"/>
      <c r="D35" s="819"/>
      <c r="E35" s="819"/>
      <c r="F35" s="819"/>
      <c r="G35" s="819"/>
      <c r="H35" s="819"/>
      <c r="I35" s="819"/>
      <c r="J35" s="819"/>
      <c r="K35" s="819"/>
      <c r="L35" s="819"/>
      <c r="M35" s="819"/>
      <c r="N35" s="819"/>
      <c r="O35" s="819"/>
      <c r="P35" s="820"/>
      <c r="Q35" s="821"/>
      <c r="R35" s="822"/>
      <c r="S35" s="822"/>
      <c r="T35" s="822"/>
      <c r="U35" s="822"/>
      <c r="V35" s="822"/>
      <c r="W35" s="822"/>
      <c r="X35" s="822"/>
      <c r="Y35" s="822"/>
      <c r="Z35" s="822"/>
      <c r="AA35" s="822"/>
      <c r="AB35" s="822"/>
      <c r="AC35" s="822"/>
      <c r="AD35" s="822"/>
      <c r="AE35" s="823"/>
      <c r="AF35" s="824"/>
      <c r="AG35" s="825"/>
      <c r="AH35" s="825"/>
      <c r="AI35" s="825"/>
      <c r="AJ35" s="826"/>
      <c r="AK35" s="872"/>
      <c r="AL35" s="868"/>
      <c r="AM35" s="868"/>
      <c r="AN35" s="868"/>
      <c r="AO35" s="868"/>
      <c r="AP35" s="868"/>
      <c r="AQ35" s="868"/>
      <c r="AR35" s="868"/>
      <c r="AS35" s="868"/>
      <c r="AT35" s="868"/>
      <c r="AU35" s="868"/>
      <c r="AV35" s="868"/>
      <c r="AW35" s="868"/>
      <c r="AX35" s="868"/>
      <c r="AY35" s="868"/>
      <c r="AZ35" s="869"/>
      <c r="BA35" s="869"/>
      <c r="BB35" s="869"/>
      <c r="BC35" s="869"/>
      <c r="BD35" s="869"/>
      <c r="BE35" s="870"/>
      <c r="BF35" s="870"/>
      <c r="BG35" s="870"/>
      <c r="BH35" s="870"/>
      <c r="BI35" s="871"/>
      <c r="BJ35" s="230"/>
      <c r="BK35" s="230"/>
      <c r="BL35" s="230"/>
      <c r="BM35" s="230"/>
      <c r="BN35" s="230"/>
      <c r="BO35" s="239"/>
      <c r="BP35" s="239"/>
      <c r="BQ35" s="236">
        <v>29</v>
      </c>
      <c r="BR35" s="237"/>
      <c r="BS35" s="811"/>
      <c r="BT35" s="812"/>
      <c r="BU35" s="812"/>
      <c r="BV35" s="812"/>
      <c r="BW35" s="812"/>
      <c r="BX35" s="812"/>
      <c r="BY35" s="812"/>
      <c r="BZ35" s="812"/>
      <c r="CA35" s="812"/>
      <c r="CB35" s="812"/>
      <c r="CC35" s="812"/>
      <c r="CD35" s="812"/>
      <c r="CE35" s="812"/>
      <c r="CF35" s="812"/>
      <c r="CG35" s="81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1"/>
      <c r="DW35" s="812"/>
      <c r="DX35" s="812"/>
      <c r="DY35" s="812"/>
      <c r="DZ35" s="817"/>
      <c r="EA35" s="228"/>
    </row>
    <row r="36" spans="1:131" ht="26.25" customHeight="1" x14ac:dyDescent="0.15">
      <c r="A36" s="240">
        <v>9</v>
      </c>
      <c r="B36" s="818"/>
      <c r="C36" s="819"/>
      <c r="D36" s="819"/>
      <c r="E36" s="819"/>
      <c r="F36" s="819"/>
      <c r="G36" s="819"/>
      <c r="H36" s="819"/>
      <c r="I36" s="819"/>
      <c r="J36" s="819"/>
      <c r="K36" s="819"/>
      <c r="L36" s="819"/>
      <c r="M36" s="819"/>
      <c r="N36" s="819"/>
      <c r="O36" s="819"/>
      <c r="P36" s="820"/>
      <c r="Q36" s="821"/>
      <c r="R36" s="822"/>
      <c r="S36" s="822"/>
      <c r="T36" s="822"/>
      <c r="U36" s="822"/>
      <c r="V36" s="822"/>
      <c r="W36" s="822"/>
      <c r="X36" s="822"/>
      <c r="Y36" s="822"/>
      <c r="Z36" s="822"/>
      <c r="AA36" s="822"/>
      <c r="AB36" s="822"/>
      <c r="AC36" s="822"/>
      <c r="AD36" s="822"/>
      <c r="AE36" s="823"/>
      <c r="AF36" s="824"/>
      <c r="AG36" s="825"/>
      <c r="AH36" s="825"/>
      <c r="AI36" s="825"/>
      <c r="AJ36" s="826"/>
      <c r="AK36" s="872"/>
      <c r="AL36" s="868"/>
      <c r="AM36" s="868"/>
      <c r="AN36" s="868"/>
      <c r="AO36" s="868"/>
      <c r="AP36" s="868"/>
      <c r="AQ36" s="868"/>
      <c r="AR36" s="868"/>
      <c r="AS36" s="868"/>
      <c r="AT36" s="868"/>
      <c r="AU36" s="868"/>
      <c r="AV36" s="868"/>
      <c r="AW36" s="868"/>
      <c r="AX36" s="868"/>
      <c r="AY36" s="868"/>
      <c r="AZ36" s="869"/>
      <c r="BA36" s="869"/>
      <c r="BB36" s="869"/>
      <c r="BC36" s="869"/>
      <c r="BD36" s="869"/>
      <c r="BE36" s="870"/>
      <c r="BF36" s="870"/>
      <c r="BG36" s="870"/>
      <c r="BH36" s="870"/>
      <c r="BI36" s="871"/>
      <c r="BJ36" s="230"/>
      <c r="BK36" s="230"/>
      <c r="BL36" s="230"/>
      <c r="BM36" s="230"/>
      <c r="BN36" s="230"/>
      <c r="BO36" s="239"/>
      <c r="BP36" s="239"/>
      <c r="BQ36" s="236">
        <v>30</v>
      </c>
      <c r="BR36" s="237"/>
      <c r="BS36" s="811"/>
      <c r="BT36" s="812"/>
      <c r="BU36" s="812"/>
      <c r="BV36" s="812"/>
      <c r="BW36" s="812"/>
      <c r="BX36" s="812"/>
      <c r="BY36" s="812"/>
      <c r="BZ36" s="812"/>
      <c r="CA36" s="812"/>
      <c r="CB36" s="812"/>
      <c r="CC36" s="812"/>
      <c r="CD36" s="812"/>
      <c r="CE36" s="812"/>
      <c r="CF36" s="812"/>
      <c r="CG36" s="81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1"/>
      <c r="DW36" s="812"/>
      <c r="DX36" s="812"/>
      <c r="DY36" s="812"/>
      <c r="DZ36" s="817"/>
      <c r="EA36" s="228"/>
    </row>
    <row r="37" spans="1:131" ht="26.25" customHeight="1" x14ac:dyDescent="0.15">
      <c r="A37" s="240">
        <v>10</v>
      </c>
      <c r="B37" s="818"/>
      <c r="C37" s="819"/>
      <c r="D37" s="819"/>
      <c r="E37" s="819"/>
      <c r="F37" s="819"/>
      <c r="G37" s="819"/>
      <c r="H37" s="819"/>
      <c r="I37" s="819"/>
      <c r="J37" s="819"/>
      <c r="K37" s="819"/>
      <c r="L37" s="819"/>
      <c r="M37" s="819"/>
      <c r="N37" s="819"/>
      <c r="O37" s="819"/>
      <c r="P37" s="820"/>
      <c r="Q37" s="821"/>
      <c r="R37" s="822"/>
      <c r="S37" s="822"/>
      <c r="T37" s="822"/>
      <c r="U37" s="822"/>
      <c r="V37" s="822"/>
      <c r="W37" s="822"/>
      <c r="X37" s="822"/>
      <c r="Y37" s="822"/>
      <c r="Z37" s="822"/>
      <c r="AA37" s="822"/>
      <c r="AB37" s="822"/>
      <c r="AC37" s="822"/>
      <c r="AD37" s="822"/>
      <c r="AE37" s="823"/>
      <c r="AF37" s="824"/>
      <c r="AG37" s="825"/>
      <c r="AH37" s="825"/>
      <c r="AI37" s="825"/>
      <c r="AJ37" s="826"/>
      <c r="AK37" s="872"/>
      <c r="AL37" s="868"/>
      <c r="AM37" s="868"/>
      <c r="AN37" s="868"/>
      <c r="AO37" s="868"/>
      <c r="AP37" s="868"/>
      <c r="AQ37" s="868"/>
      <c r="AR37" s="868"/>
      <c r="AS37" s="868"/>
      <c r="AT37" s="868"/>
      <c r="AU37" s="868"/>
      <c r="AV37" s="868"/>
      <c r="AW37" s="868"/>
      <c r="AX37" s="868"/>
      <c r="AY37" s="868"/>
      <c r="AZ37" s="869"/>
      <c r="BA37" s="869"/>
      <c r="BB37" s="869"/>
      <c r="BC37" s="869"/>
      <c r="BD37" s="869"/>
      <c r="BE37" s="870"/>
      <c r="BF37" s="870"/>
      <c r="BG37" s="870"/>
      <c r="BH37" s="870"/>
      <c r="BI37" s="871"/>
      <c r="BJ37" s="230"/>
      <c r="BK37" s="230"/>
      <c r="BL37" s="230"/>
      <c r="BM37" s="230"/>
      <c r="BN37" s="230"/>
      <c r="BO37" s="239"/>
      <c r="BP37" s="239"/>
      <c r="BQ37" s="236">
        <v>31</v>
      </c>
      <c r="BR37" s="237"/>
      <c r="BS37" s="811"/>
      <c r="BT37" s="812"/>
      <c r="BU37" s="812"/>
      <c r="BV37" s="812"/>
      <c r="BW37" s="812"/>
      <c r="BX37" s="812"/>
      <c r="BY37" s="812"/>
      <c r="BZ37" s="812"/>
      <c r="CA37" s="812"/>
      <c r="CB37" s="812"/>
      <c r="CC37" s="812"/>
      <c r="CD37" s="812"/>
      <c r="CE37" s="812"/>
      <c r="CF37" s="812"/>
      <c r="CG37" s="81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1"/>
      <c r="DW37" s="812"/>
      <c r="DX37" s="812"/>
      <c r="DY37" s="812"/>
      <c r="DZ37" s="817"/>
      <c r="EA37" s="228"/>
    </row>
    <row r="38" spans="1:131" ht="26.25" customHeight="1" x14ac:dyDescent="0.15">
      <c r="A38" s="240">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23"/>
      <c r="AF38" s="824"/>
      <c r="AG38" s="825"/>
      <c r="AH38" s="825"/>
      <c r="AI38" s="825"/>
      <c r="AJ38" s="826"/>
      <c r="AK38" s="872"/>
      <c r="AL38" s="868"/>
      <c r="AM38" s="868"/>
      <c r="AN38" s="868"/>
      <c r="AO38" s="868"/>
      <c r="AP38" s="868"/>
      <c r="AQ38" s="868"/>
      <c r="AR38" s="868"/>
      <c r="AS38" s="868"/>
      <c r="AT38" s="868"/>
      <c r="AU38" s="868"/>
      <c r="AV38" s="868"/>
      <c r="AW38" s="868"/>
      <c r="AX38" s="868"/>
      <c r="AY38" s="868"/>
      <c r="AZ38" s="869"/>
      <c r="BA38" s="869"/>
      <c r="BB38" s="869"/>
      <c r="BC38" s="869"/>
      <c r="BD38" s="869"/>
      <c r="BE38" s="870"/>
      <c r="BF38" s="870"/>
      <c r="BG38" s="870"/>
      <c r="BH38" s="870"/>
      <c r="BI38" s="871"/>
      <c r="BJ38" s="230"/>
      <c r="BK38" s="230"/>
      <c r="BL38" s="230"/>
      <c r="BM38" s="230"/>
      <c r="BN38" s="230"/>
      <c r="BO38" s="239"/>
      <c r="BP38" s="239"/>
      <c r="BQ38" s="236">
        <v>32</v>
      </c>
      <c r="BR38" s="237"/>
      <c r="BS38" s="811"/>
      <c r="BT38" s="812"/>
      <c r="BU38" s="812"/>
      <c r="BV38" s="812"/>
      <c r="BW38" s="812"/>
      <c r="BX38" s="812"/>
      <c r="BY38" s="812"/>
      <c r="BZ38" s="812"/>
      <c r="CA38" s="812"/>
      <c r="CB38" s="812"/>
      <c r="CC38" s="812"/>
      <c r="CD38" s="812"/>
      <c r="CE38" s="812"/>
      <c r="CF38" s="812"/>
      <c r="CG38" s="81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1"/>
      <c r="DW38" s="812"/>
      <c r="DX38" s="812"/>
      <c r="DY38" s="812"/>
      <c r="DZ38" s="817"/>
      <c r="EA38" s="228"/>
    </row>
    <row r="39" spans="1:131" ht="26.25" customHeight="1" x14ac:dyDescent="0.15">
      <c r="A39" s="240">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23"/>
      <c r="AF39" s="824"/>
      <c r="AG39" s="825"/>
      <c r="AH39" s="825"/>
      <c r="AI39" s="825"/>
      <c r="AJ39" s="826"/>
      <c r="AK39" s="872"/>
      <c r="AL39" s="868"/>
      <c r="AM39" s="868"/>
      <c r="AN39" s="868"/>
      <c r="AO39" s="868"/>
      <c r="AP39" s="868"/>
      <c r="AQ39" s="868"/>
      <c r="AR39" s="868"/>
      <c r="AS39" s="868"/>
      <c r="AT39" s="868"/>
      <c r="AU39" s="868"/>
      <c r="AV39" s="868"/>
      <c r="AW39" s="868"/>
      <c r="AX39" s="868"/>
      <c r="AY39" s="868"/>
      <c r="AZ39" s="869"/>
      <c r="BA39" s="869"/>
      <c r="BB39" s="869"/>
      <c r="BC39" s="869"/>
      <c r="BD39" s="869"/>
      <c r="BE39" s="870"/>
      <c r="BF39" s="870"/>
      <c r="BG39" s="870"/>
      <c r="BH39" s="870"/>
      <c r="BI39" s="871"/>
      <c r="BJ39" s="230"/>
      <c r="BK39" s="230"/>
      <c r="BL39" s="230"/>
      <c r="BM39" s="230"/>
      <c r="BN39" s="230"/>
      <c r="BO39" s="239"/>
      <c r="BP39" s="239"/>
      <c r="BQ39" s="236">
        <v>33</v>
      </c>
      <c r="BR39" s="237"/>
      <c r="BS39" s="811"/>
      <c r="BT39" s="812"/>
      <c r="BU39" s="812"/>
      <c r="BV39" s="812"/>
      <c r="BW39" s="812"/>
      <c r="BX39" s="812"/>
      <c r="BY39" s="812"/>
      <c r="BZ39" s="812"/>
      <c r="CA39" s="812"/>
      <c r="CB39" s="812"/>
      <c r="CC39" s="812"/>
      <c r="CD39" s="812"/>
      <c r="CE39" s="812"/>
      <c r="CF39" s="812"/>
      <c r="CG39" s="81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1"/>
      <c r="DW39" s="812"/>
      <c r="DX39" s="812"/>
      <c r="DY39" s="812"/>
      <c r="DZ39" s="817"/>
      <c r="EA39" s="228"/>
    </row>
    <row r="40" spans="1:131" ht="26.25" customHeight="1" x14ac:dyDescent="0.15">
      <c r="A40" s="236">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23"/>
      <c r="AF40" s="824"/>
      <c r="AG40" s="825"/>
      <c r="AH40" s="825"/>
      <c r="AI40" s="825"/>
      <c r="AJ40" s="826"/>
      <c r="AK40" s="872"/>
      <c r="AL40" s="868"/>
      <c r="AM40" s="868"/>
      <c r="AN40" s="868"/>
      <c r="AO40" s="868"/>
      <c r="AP40" s="868"/>
      <c r="AQ40" s="868"/>
      <c r="AR40" s="868"/>
      <c r="AS40" s="868"/>
      <c r="AT40" s="868"/>
      <c r="AU40" s="868"/>
      <c r="AV40" s="868"/>
      <c r="AW40" s="868"/>
      <c r="AX40" s="868"/>
      <c r="AY40" s="868"/>
      <c r="AZ40" s="869"/>
      <c r="BA40" s="869"/>
      <c r="BB40" s="869"/>
      <c r="BC40" s="869"/>
      <c r="BD40" s="869"/>
      <c r="BE40" s="870"/>
      <c r="BF40" s="870"/>
      <c r="BG40" s="870"/>
      <c r="BH40" s="870"/>
      <c r="BI40" s="871"/>
      <c r="BJ40" s="230"/>
      <c r="BK40" s="230"/>
      <c r="BL40" s="230"/>
      <c r="BM40" s="230"/>
      <c r="BN40" s="230"/>
      <c r="BO40" s="239"/>
      <c r="BP40" s="239"/>
      <c r="BQ40" s="236">
        <v>34</v>
      </c>
      <c r="BR40" s="237"/>
      <c r="BS40" s="811"/>
      <c r="BT40" s="812"/>
      <c r="BU40" s="812"/>
      <c r="BV40" s="812"/>
      <c r="BW40" s="812"/>
      <c r="BX40" s="812"/>
      <c r="BY40" s="812"/>
      <c r="BZ40" s="812"/>
      <c r="CA40" s="812"/>
      <c r="CB40" s="812"/>
      <c r="CC40" s="812"/>
      <c r="CD40" s="812"/>
      <c r="CE40" s="812"/>
      <c r="CF40" s="812"/>
      <c r="CG40" s="81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1"/>
      <c r="DW40" s="812"/>
      <c r="DX40" s="812"/>
      <c r="DY40" s="812"/>
      <c r="DZ40" s="817"/>
      <c r="EA40" s="228"/>
    </row>
    <row r="41" spans="1:131" ht="26.25" customHeight="1" x14ac:dyDescent="0.15">
      <c r="A41" s="236">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23"/>
      <c r="AF41" s="824"/>
      <c r="AG41" s="825"/>
      <c r="AH41" s="825"/>
      <c r="AI41" s="825"/>
      <c r="AJ41" s="826"/>
      <c r="AK41" s="872"/>
      <c r="AL41" s="868"/>
      <c r="AM41" s="868"/>
      <c r="AN41" s="868"/>
      <c r="AO41" s="868"/>
      <c r="AP41" s="868"/>
      <c r="AQ41" s="868"/>
      <c r="AR41" s="868"/>
      <c r="AS41" s="868"/>
      <c r="AT41" s="868"/>
      <c r="AU41" s="868"/>
      <c r="AV41" s="868"/>
      <c r="AW41" s="868"/>
      <c r="AX41" s="868"/>
      <c r="AY41" s="868"/>
      <c r="AZ41" s="869"/>
      <c r="BA41" s="869"/>
      <c r="BB41" s="869"/>
      <c r="BC41" s="869"/>
      <c r="BD41" s="869"/>
      <c r="BE41" s="870"/>
      <c r="BF41" s="870"/>
      <c r="BG41" s="870"/>
      <c r="BH41" s="870"/>
      <c r="BI41" s="871"/>
      <c r="BJ41" s="230"/>
      <c r="BK41" s="230"/>
      <c r="BL41" s="230"/>
      <c r="BM41" s="230"/>
      <c r="BN41" s="230"/>
      <c r="BO41" s="239"/>
      <c r="BP41" s="239"/>
      <c r="BQ41" s="236">
        <v>35</v>
      </c>
      <c r="BR41" s="237"/>
      <c r="BS41" s="811"/>
      <c r="BT41" s="812"/>
      <c r="BU41" s="812"/>
      <c r="BV41" s="812"/>
      <c r="BW41" s="812"/>
      <c r="BX41" s="812"/>
      <c r="BY41" s="812"/>
      <c r="BZ41" s="812"/>
      <c r="CA41" s="812"/>
      <c r="CB41" s="812"/>
      <c r="CC41" s="812"/>
      <c r="CD41" s="812"/>
      <c r="CE41" s="812"/>
      <c r="CF41" s="812"/>
      <c r="CG41" s="81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1"/>
      <c r="DW41" s="812"/>
      <c r="DX41" s="812"/>
      <c r="DY41" s="812"/>
      <c r="DZ41" s="817"/>
      <c r="EA41" s="228"/>
    </row>
    <row r="42" spans="1:131" ht="26.25" customHeight="1" x14ac:dyDescent="0.15">
      <c r="A42" s="236">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23"/>
      <c r="AF42" s="824"/>
      <c r="AG42" s="825"/>
      <c r="AH42" s="825"/>
      <c r="AI42" s="825"/>
      <c r="AJ42" s="826"/>
      <c r="AK42" s="872"/>
      <c r="AL42" s="868"/>
      <c r="AM42" s="868"/>
      <c r="AN42" s="868"/>
      <c r="AO42" s="868"/>
      <c r="AP42" s="868"/>
      <c r="AQ42" s="868"/>
      <c r="AR42" s="868"/>
      <c r="AS42" s="868"/>
      <c r="AT42" s="868"/>
      <c r="AU42" s="868"/>
      <c r="AV42" s="868"/>
      <c r="AW42" s="868"/>
      <c r="AX42" s="868"/>
      <c r="AY42" s="868"/>
      <c r="AZ42" s="869"/>
      <c r="BA42" s="869"/>
      <c r="BB42" s="869"/>
      <c r="BC42" s="869"/>
      <c r="BD42" s="869"/>
      <c r="BE42" s="870"/>
      <c r="BF42" s="870"/>
      <c r="BG42" s="870"/>
      <c r="BH42" s="870"/>
      <c r="BI42" s="871"/>
      <c r="BJ42" s="230"/>
      <c r="BK42" s="230"/>
      <c r="BL42" s="230"/>
      <c r="BM42" s="230"/>
      <c r="BN42" s="230"/>
      <c r="BO42" s="239"/>
      <c r="BP42" s="239"/>
      <c r="BQ42" s="236">
        <v>36</v>
      </c>
      <c r="BR42" s="237"/>
      <c r="BS42" s="811"/>
      <c r="BT42" s="812"/>
      <c r="BU42" s="812"/>
      <c r="BV42" s="812"/>
      <c r="BW42" s="812"/>
      <c r="BX42" s="812"/>
      <c r="BY42" s="812"/>
      <c r="BZ42" s="812"/>
      <c r="CA42" s="812"/>
      <c r="CB42" s="812"/>
      <c r="CC42" s="812"/>
      <c r="CD42" s="812"/>
      <c r="CE42" s="812"/>
      <c r="CF42" s="812"/>
      <c r="CG42" s="81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1"/>
      <c r="DW42" s="812"/>
      <c r="DX42" s="812"/>
      <c r="DY42" s="812"/>
      <c r="DZ42" s="817"/>
      <c r="EA42" s="228"/>
    </row>
    <row r="43" spans="1:131" ht="26.25" customHeight="1" x14ac:dyDescent="0.15">
      <c r="A43" s="236">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23"/>
      <c r="AF43" s="824"/>
      <c r="AG43" s="825"/>
      <c r="AH43" s="825"/>
      <c r="AI43" s="825"/>
      <c r="AJ43" s="826"/>
      <c r="AK43" s="872"/>
      <c r="AL43" s="868"/>
      <c r="AM43" s="868"/>
      <c r="AN43" s="868"/>
      <c r="AO43" s="868"/>
      <c r="AP43" s="868"/>
      <c r="AQ43" s="868"/>
      <c r="AR43" s="868"/>
      <c r="AS43" s="868"/>
      <c r="AT43" s="868"/>
      <c r="AU43" s="868"/>
      <c r="AV43" s="868"/>
      <c r="AW43" s="868"/>
      <c r="AX43" s="868"/>
      <c r="AY43" s="868"/>
      <c r="AZ43" s="869"/>
      <c r="BA43" s="869"/>
      <c r="BB43" s="869"/>
      <c r="BC43" s="869"/>
      <c r="BD43" s="869"/>
      <c r="BE43" s="870"/>
      <c r="BF43" s="870"/>
      <c r="BG43" s="870"/>
      <c r="BH43" s="870"/>
      <c r="BI43" s="871"/>
      <c r="BJ43" s="230"/>
      <c r="BK43" s="230"/>
      <c r="BL43" s="230"/>
      <c r="BM43" s="230"/>
      <c r="BN43" s="230"/>
      <c r="BO43" s="239"/>
      <c r="BP43" s="239"/>
      <c r="BQ43" s="236">
        <v>37</v>
      </c>
      <c r="BR43" s="237"/>
      <c r="BS43" s="811"/>
      <c r="BT43" s="812"/>
      <c r="BU43" s="812"/>
      <c r="BV43" s="812"/>
      <c r="BW43" s="812"/>
      <c r="BX43" s="812"/>
      <c r="BY43" s="812"/>
      <c r="BZ43" s="812"/>
      <c r="CA43" s="812"/>
      <c r="CB43" s="812"/>
      <c r="CC43" s="812"/>
      <c r="CD43" s="812"/>
      <c r="CE43" s="812"/>
      <c r="CF43" s="812"/>
      <c r="CG43" s="81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1"/>
      <c r="DW43" s="812"/>
      <c r="DX43" s="812"/>
      <c r="DY43" s="812"/>
      <c r="DZ43" s="817"/>
      <c r="EA43" s="228"/>
    </row>
    <row r="44" spans="1:131" ht="26.25" customHeight="1" x14ac:dyDescent="0.15">
      <c r="A44" s="236">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23"/>
      <c r="AF44" s="824"/>
      <c r="AG44" s="825"/>
      <c r="AH44" s="825"/>
      <c r="AI44" s="825"/>
      <c r="AJ44" s="826"/>
      <c r="AK44" s="872"/>
      <c r="AL44" s="868"/>
      <c r="AM44" s="868"/>
      <c r="AN44" s="868"/>
      <c r="AO44" s="868"/>
      <c r="AP44" s="868"/>
      <c r="AQ44" s="868"/>
      <c r="AR44" s="868"/>
      <c r="AS44" s="868"/>
      <c r="AT44" s="868"/>
      <c r="AU44" s="868"/>
      <c r="AV44" s="868"/>
      <c r="AW44" s="868"/>
      <c r="AX44" s="868"/>
      <c r="AY44" s="868"/>
      <c r="AZ44" s="869"/>
      <c r="BA44" s="869"/>
      <c r="BB44" s="869"/>
      <c r="BC44" s="869"/>
      <c r="BD44" s="869"/>
      <c r="BE44" s="870"/>
      <c r="BF44" s="870"/>
      <c r="BG44" s="870"/>
      <c r="BH44" s="870"/>
      <c r="BI44" s="871"/>
      <c r="BJ44" s="230"/>
      <c r="BK44" s="230"/>
      <c r="BL44" s="230"/>
      <c r="BM44" s="230"/>
      <c r="BN44" s="230"/>
      <c r="BO44" s="239"/>
      <c r="BP44" s="239"/>
      <c r="BQ44" s="236">
        <v>38</v>
      </c>
      <c r="BR44" s="237"/>
      <c r="BS44" s="811"/>
      <c r="BT44" s="812"/>
      <c r="BU44" s="812"/>
      <c r="BV44" s="812"/>
      <c r="BW44" s="812"/>
      <c r="BX44" s="812"/>
      <c r="BY44" s="812"/>
      <c r="BZ44" s="812"/>
      <c r="CA44" s="812"/>
      <c r="CB44" s="812"/>
      <c r="CC44" s="812"/>
      <c r="CD44" s="812"/>
      <c r="CE44" s="812"/>
      <c r="CF44" s="812"/>
      <c r="CG44" s="81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1"/>
      <c r="DW44" s="812"/>
      <c r="DX44" s="812"/>
      <c r="DY44" s="812"/>
      <c r="DZ44" s="817"/>
      <c r="EA44" s="228"/>
    </row>
    <row r="45" spans="1:131" ht="26.25" customHeight="1" x14ac:dyDescent="0.15">
      <c r="A45" s="236">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23"/>
      <c r="AF45" s="824"/>
      <c r="AG45" s="825"/>
      <c r="AH45" s="825"/>
      <c r="AI45" s="825"/>
      <c r="AJ45" s="826"/>
      <c r="AK45" s="872"/>
      <c r="AL45" s="868"/>
      <c r="AM45" s="868"/>
      <c r="AN45" s="868"/>
      <c r="AO45" s="868"/>
      <c r="AP45" s="868"/>
      <c r="AQ45" s="868"/>
      <c r="AR45" s="868"/>
      <c r="AS45" s="868"/>
      <c r="AT45" s="868"/>
      <c r="AU45" s="868"/>
      <c r="AV45" s="868"/>
      <c r="AW45" s="868"/>
      <c r="AX45" s="868"/>
      <c r="AY45" s="868"/>
      <c r="AZ45" s="869"/>
      <c r="BA45" s="869"/>
      <c r="BB45" s="869"/>
      <c r="BC45" s="869"/>
      <c r="BD45" s="869"/>
      <c r="BE45" s="870"/>
      <c r="BF45" s="870"/>
      <c r="BG45" s="870"/>
      <c r="BH45" s="870"/>
      <c r="BI45" s="871"/>
      <c r="BJ45" s="230"/>
      <c r="BK45" s="230"/>
      <c r="BL45" s="230"/>
      <c r="BM45" s="230"/>
      <c r="BN45" s="230"/>
      <c r="BO45" s="239"/>
      <c r="BP45" s="239"/>
      <c r="BQ45" s="236">
        <v>39</v>
      </c>
      <c r="BR45" s="237"/>
      <c r="BS45" s="811"/>
      <c r="BT45" s="812"/>
      <c r="BU45" s="812"/>
      <c r="BV45" s="812"/>
      <c r="BW45" s="812"/>
      <c r="BX45" s="812"/>
      <c r="BY45" s="812"/>
      <c r="BZ45" s="812"/>
      <c r="CA45" s="812"/>
      <c r="CB45" s="812"/>
      <c r="CC45" s="812"/>
      <c r="CD45" s="812"/>
      <c r="CE45" s="812"/>
      <c r="CF45" s="812"/>
      <c r="CG45" s="81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1"/>
      <c r="DW45" s="812"/>
      <c r="DX45" s="812"/>
      <c r="DY45" s="812"/>
      <c r="DZ45" s="817"/>
      <c r="EA45" s="228"/>
    </row>
    <row r="46" spans="1:131" ht="26.25" customHeight="1" x14ac:dyDescent="0.15">
      <c r="A46" s="236">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23"/>
      <c r="AF46" s="824"/>
      <c r="AG46" s="825"/>
      <c r="AH46" s="825"/>
      <c r="AI46" s="825"/>
      <c r="AJ46" s="826"/>
      <c r="AK46" s="872"/>
      <c r="AL46" s="868"/>
      <c r="AM46" s="868"/>
      <c r="AN46" s="868"/>
      <c r="AO46" s="868"/>
      <c r="AP46" s="868"/>
      <c r="AQ46" s="868"/>
      <c r="AR46" s="868"/>
      <c r="AS46" s="868"/>
      <c r="AT46" s="868"/>
      <c r="AU46" s="868"/>
      <c r="AV46" s="868"/>
      <c r="AW46" s="868"/>
      <c r="AX46" s="868"/>
      <c r="AY46" s="868"/>
      <c r="AZ46" s="869"/>
      <c r="BA46" s="869"/>
      <c r="BB46" s="869"/>
      <c r="BC46" s="869"/>
      <c r="BD46" s="869"/>
      <c r="BE46" s="870"/>
      <c r="BF46" s="870"/>
      <c r="BG46" s="870"/>
      <c r="BH46" s="870"/>
      <c r="BI46" s="871"/>
      <c r="BJ46" s="230"/>
      <c r="BK46" s="230"/>
      <c r="BL46" s="230"/>
      <c r="BM46" s="230"/>
      <c r="BN46" s="230"/>
      <c r="BO46" s="239"/>
      <c r="BP46" s="239"/>
      <c r="BQ46" s="236">
        <v>40</v>
      </c>
      <c r="BR46" s="237"/>
      <c r="BS46" s="811"/>
      <c r="BT46" s="812"/>
      <c r="BU46" s="812"/>
      <c r="BV46" s="812"/>
      <c r="BW46" s="812"/>
      <c r="BX46" s="812"/>
      <c r="BY46" s="812"/>
      <c r="BZ46" s="812"/>
      <c r="CA46" s="812"/>
      <c r="CB46" s="812"/>
      <c r="CC46" s="812"/>
      <c r="CD46" s="812"/>
      <c r="CE46" s="812"/>
      <c r="CF46" s="812"/>
      <c r="CG46" s="81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1"/>
      <c r="DW46" s="812"/>
      <c r="DX46" s="812"/>
      <c r="DY46" s="812"/>
      <c r="DZ46" s="817"/>
      <c r="EA46" s="228"/>
    </row>
    <row r="47" spans="1:131" ht="26.25" customHeight="1" x14ac:dyDescent="0.15">
      <c r="A47" s="236">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23"/>
      <c r="AF47" s="824"/>
      <c r="AG47" s="825"/>
      <c r="AH47" s="825"/>
      <c r="AI47" s="825"/>
      <c r="AJ47" s="826"/>
      <c r="AK47" s="872"/>
      <c r="AL47" s="868"/>
      <c r="AM47" s="868"/>
      <c r="AN47" s="868"/>
      <c r="AO47" s="868"/>
      <c r="AP47" s="868"/>
      <c r="AQ47" s="868"/>
      <c r="AR47" s="868"/>
      <c r="AS47" s="868"/>
      <c r="AT47" s="868"/>
      <c r="AU47" s="868"/>
      <c r="AV47" s="868"/>
      <c r="AW47" s="868"/>
      <c r="AX47" s="868"/>
      <c r="AY47" s="868"/>
      <c r="AZ47" s="869"/>
      <c r="BA47" s="869"/>
      <c r="BB47" s="869"/>
      <c r="BC47" s="869"/>
      <c r="BD47" s="869"/>
      <c r="BE47" s="870"/>
      <c r="BF47" s="870"/>
      <c r="BG47" s="870"/>
      <c r="BH47" s="870"/>
      <c r="BI47" s="871"/>
      <c r="BJ47" s="230"/>
      <c r="BK47" s="230"/>
      <c r="BL47" s="230"/>
      <c r="BM47" s="230"/>
      <c r="BN47" s="230"/>
      <c r="BO47" s="239"/>
      <c r="BP47" s="239"/>
      <c r="BQ47" s="236">
        <v>41</v>
      </c>
      <c r="BR47" s="237"/>
      <c r="BS47" s="811"/>
      <c r="BT47" s="812"/>
      <c r="BU47" s="812"/>
      <c r="BV47" s="812"/>
      <c r="BW47" s="812"/>
      <c r="BX47" s="812"/>
      <c r="BY47" s="812"/>
      <c r="BZ47" s="812"/>
      <c r="CA47" s="812"/>
      <c r="CB47" s="812"/>
      <c r="CC47" s="812"/>
      <c r="CD47" s="812"/>
      <c r="CE47" s="812"/>
      <c r="CF47" s="812"/>
      <c r="CG47" s="81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1"/>
      <c r="DW47" s="812"/>
      <c r="DX47" s="812"/>
      <c r="DY47" s="812"/>
      <c r="DZ47" s="817"/>
      <c r="EA47" s="228"/>
    </row>
    <row r="48" spans="1:131" ht="26.25" customHeight="1" x14ac:dyDescent="0.15">
      <c r="A48" s="236">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23"/>
      <c r="AF48" s="824"/>
      <c r="AG48" s="825"/>
      <c r="AH48" s="825"/>
      <c r="AI48" s="825"/>
      <c r="AJ48" s="826"/>
      <c r="AK48" s="872"/>
      <c r="AL48" s="868"/>
      <c r="AM48" s="868"/>
      <c r="AN48" s="868"/>
      <c r="AO48" s="868"/>
      <c r="AP48" s="868"/>
      <c r="AQ48" s="868"/>
      <c r="AR48" s="868"/>
      <c r="AS48" s="868"/>
      <c r="AT48" s="868"/>
      <c r="AU48" s="868"/>
      <c r="AV48" s="868"/>
      <c r="AW48" s="868"/>
      <c r="AX48" s="868"/>
      <c r="AY48" s="868"/>
      <c r="AZ48" s="869"/>
      <c r="BA48" s="869"/>
      <c r="BB48" s="869"/>
      <c r="BC48" s="869"/>
      <c r="BD48" s="869"/>
      <c r="BE48" s="870"/>
      <c r="BF48" s="870"/>
      <c r="BG48" s="870"/>
      <c r="BH48" s="870"/>
      <c r="BI48" s="871"/>
      <c r="BJ48" s="230"/>
      <c r="BK48" s="230"/>
      <c r="BL48" s="230"/>
      <c r="BM48" s="230"/>
      <c r="BN48" s="230"/>
      <c r="BO48" s="239"/>
      <c r="BP48" s="239"/>
      <c r="BQ48" s="236">
        <v>42</v>
      </c>
      <c r="BR48" s="237"/>
      <c r="BS48" s="811"/>
      <c r="BT48" s="812"/>
      <c r="BU48" s="812"/>
      <c r="BV48" s="812"/>
      <c r="BW48" s="812"/>
      <c r="BX48" s="812"/>
      <c r="BY48" s="812"/>
      <c r="BZ48" s="812"/>
      <c r="CA48" s="812"/>
      <c r="CB48" s="812"/>
      <c r="CC48" s="812"/>
      <c r="CD48" s="812"/>
      <c r="CE48" s="812"/>
      <c r="CF48" s="812"/>
      <c r="CG48" s="81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1"/>
      <c r="DW48" s="812"/>
      <c r="DX48" s="812"/>
      <c r="DY48" s="812"/>
      <c r="DZ48" s="817"/>
      <c r="EA48" s="228"/>
    </row>
    <row r="49" spans="1:131" ht="26.25" customHeight="1" x14ac:dyDescent="0.15">
      <c r="A49" s="236">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23"/>
      <c r="AF49" s="824"/>
      <c r="AG49" s="825"/>
      <c r="AH49" s="825"/>
      <c r="AI49" s="825"/>
      <c r="AJ49" s="826"/>
      <c r="AK49" s="872"/>
      <c r="AL49" s="868"/>
      <c r="AM49" s="868"/>
      <c r="AN49" s="868"/>
      <c r="AO49" s="868"/>
      <c r="AP49" s="868"/>
      <c r="AQ49" s="868"/>
      <c r="AR49" s="868"/>
      <c r="AS49" s="868"/>
      <c r="AT49" s="868"/>
      <c r="AU49" s="868"/>
      <c r="AV49" s="868"/>
      <c r="AW49" s="868"/>
      <c r="AX49" s="868"/>
      <c r="AY49" s="868"/>
      <c r="AZ49" s="869"/>
      <c r="BA49" s="869"/>
      <c r="BB49" s="869"/>
      <c r="BC49" s="869"/>
      <c r="BD49" s="869"/>
      <c r="BE49" s="870"/>
      <c r="BF49" s="870"/>
      <c r="BG49" s="870"/>
      <c r="BH49" s="870"/>
      <c r="BI49" s="871"/>
      <c r="BJ49" s="230"/>
      <c r="BK49" s="230"/>
      <c r="BL49" s="230"/>
      <c r="BM49" s="230"/>
      <c r="BN49" s="230"/>
      <c r="BO49" s="239"/>
      <c r="BP49" s="239"/>
      <c r="BQ49" s="236">
        <v>43</v>
      </c>
      <c r="BR49" s="237"/>
      <c r="BS49" s="811"/>
      <c r="BT49" s="812"/>
      <c r="BU49" s="812"/>
      <c r="BV49" s="812"/>
      <c r="BW49" s="812"/>
      <c r="BX49" s="812"/>
      <c r="BY49" s="812"/>
      <c r="BZ49" s="812"/>
      <c r="CA49" s="812"/>
      <c r="CB49" s="812"/>
      <c r="CC49" s="812"/>
      <c r="CD49" s="812"/>
      <c r="CE49" s="812"/>
      <c r="CF49" s="812"/>
      <c r="CG49" s="81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1"/>
      <c r="DW49" s="812"/>
      <c r="DX49" s="812"/>
      <c r="DY49" s="812"/>
      <c r="DZ49" s="817"/>
      <c r="EA49" s="228"/>
    </row>
    <row r="50" spans="1:131" ht="26.25" customHeight="1" x14ac:dyDescent="0.15">
      <c r="A50" s="236">
        <v>23</v>
      </c>
      <c r="B50" s="818"/>
      <c r="C50" s="819"/>
      <c r="D50" s="819"/>
      <c r="E50" s="819"/>
      <c r="F50" s="819"/>
      <c r="G50" s="819"/>
      <c r="H50" s="819"/>
      <c r="I50" s="819"/>
      <c r="J50" s="819"/>
      <c r="K50" s="819"/>
      <c r="L50" s="819"/>
      <c r="M50" s="819"/>
      <c r="N50" s="819"/>
      <c r="O50" s="819"/>
      <c r="P50" s="820"/>
      <c r="Q50" s="873"/>
      <c r="R50" s="874"/>
      <c r="S50" s="874"/>
      <c r="T50" s="874"/>
      <c r="U50" s="874"/>
      <c r="V50" s="874"/>
      <c r="W50" s="874"/>
      <c r="X50" s="874"/>
      <c r="Y50" s="874"/>
      <c r="Z50" s="874"/>
      <c r="AA50" s="874"/>
      <c r="AB50" s="874"/>
      <c r="AC50" s="874"/>
      <c r="AD50" s="874"/>
      <c r="AE50" s="875"/>
      <c r="AF50" s="824"/>
      <c r="AG50" s="825"/>
      <c r="AH50" s="825"/>
      <c r="AI50" s="825"/>
      <c r="AJ50" s="826"/>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230"/>
      <c r="BK50" s="230"/>
      <c r="BL50" s="230"/>
      <c r="BM50" s="230"/>
      <c r="BN50" s="230"/>
      <c r="BO50" s="239"/>
      <c r="BP50" s="239"/>
      <c r="BQ50" s="236">
        <v>44</v>
      </c>
      <c r="BR50" s="237"/>
      <c r="BS50" s="811"/>
      <c r="BT50" s="812"/>
      <c r="BU50" s="812"/>
      <c r="BV50" s="812"/>
      <c r="BW50" s="812"/>
      <c r="BX50" s="812"/>
      <c r="BY50" s="812"/>
      <c r="BZ50" s="812"/>
      <c r="CA50" s="812"/>
      <c r="CB50" s="812"/>
      <c r="CC50" s="812"/>
      <c r="CD50" s="812"/>
      <c r="CE50" s="812"/>
      <c r="CF50" s="812"/>
      <c r="CG50" s="81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1"/>
      <c r="DW50" s="812"/>
      <c r="DX50" s="812"/>
      <c r="DY50" s="812"/>
      <c r="DZ50" s="817"/>
      <c r="EA50" s="228"/>
    </row>
    <row r="51" spans="1:131" ht="26.25" customHeight="1" x14ac:dyDescent="0.15">
      <c r="A51" s="236">
        <v>24</v>
      </c>
      <c r="B51" s="818"/>
      <c r="C51" s="819"/>
      <c r="D51" s="819"/>
      <c r="E51" s="819"/>
      <c r="F51" s="819"/>
      <c r="G51" s="819"/>
      <c r="H51" s="819"/>
      <c r="I51" s="819"/>
      <c r="J51" s="819"/>
      <c r="K51" s="819"/>
      <c r="L51" s="819"/>
      <c r="M51" s="819"/>
      <c r="N51" s="819"/>
      <c r="O51" s="819"/>
      <c r="P51" s="820"/>
      <c r="Q51" s="873"/>
      <c r="R51" s="874"/>
      <c r="S51" s="874"/>
      <c r="T51" s="874"/>
      <c r="U51" s="874"/>
      <c r="V51" s="874"/>
      <c r="W51" s="874"/>
      <c r="X51" s="874"/>
      <c r="Y51" s="874"/>
      <c r="Z51" s="874"/>
      <c r="AA51" s="874"/>
      <c r="AB51" s="874"/>
      <c r="AC51" s="874"/>
      <c r="AD51" s="874"/>
      <c r="AE51" s="875"/>
      <c r="AF51" s="824"/>
      <c r="AG51" s="825"/>
      <c r="AH51" s="825"/>
      <c r="AI51" s="825"/>
      <c r="AJ51" s="826"/>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230"/>
      <c r="BK51" s="230"/>
      <c r="BL51" s="230"/>
      <c r="BM51" s="230"/>
      <c r="BN51" s="230"/>
      <c r="BO51" s="239"/>
      <c r="BP51" s="239"/>
      <c r="BQ51" s="236">
        <v>45</v>
      </c>
      <c r="BR51" s="237"/>
      <c r="BS51" s="811"/>
      <c r="BT51" s="812"/>
      <c r="BU51" s="812"/>
      <c r="BV51" s="812"/>
      <c r="BW51" s="812"/>
      <c r="BX51" s="812"/>
      <c r="BY51" s="812"/>
      <c r="BZ51" s="812"/>
      <c r="CA51" s="812"/>
      <c r="CB51" s="812"/>
      <c r="CC51" s="812"/>
      <c r="CD51" s="812"/>
      <c r="CE51" s="812"/>
      <c r="CF51" s="812"/>
      <c r="CG51" s="81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1"/>
      <c r="DW51" s="812"/>
      <c r="DX51" s="812"/>
      <c r="DY51" s="812"/>
      <c r="DZ51" s="817"/>
      <c r="EA51" s="228"/>
    </row>
    <row r="52" spans="1:131" ht="26.25" customHeight="1" x14ac:dyDescent="0.15">
      <c r="A52" s="236">
        <v>25</v>
      </c>
      <c r="B52" s="818"/>
      <c r="C52" s="819"/>
      <c r="D52" s="819"/>
      <c r="E52" s="819"/>
      <c r="F52" s="819"/>
      <c r="G52" s="819"/>
      <c r="H52" s="819"/>
      <c r="I52" s="819"/>
      <c r="J52" s="819"/>
      <c r="K52" s="819"/>
      <c r="L52" s="819"/>
      <c r="M52" s="819"/>
      <c r="N52" s="819"/>
      <c r="O52" s="819"/>
      <c r="P52" s="820"/>
      <c r="Q52" s="873"/>
      <c r="R52" s="874"/>
      <c r="S52" s="874"/>
      <c r="T52" s="874"/>
      <c r="U52" s="874"/>
      <c r="V52" s="874"/>
      <c r="W52" s="874"/>
      <c r="X52" s="874"/>
      <c r="Y52" s="874"/>
      <c r="Z52" s="874"/>
      <c r="AA52" s="874"/>
      <c r="AB52" s="874"/>
      <c r="AC52" s="874"/>
      <c r="AD52" s="874"/>
      <c r="AE52" s="875"/>
      <c r="AF52" s="824"/>
      <c r="AG52" s="825"/>
      <c r="AH52" s="825"/>
      <c r="AI52" s="825"/>
      <c r="AJ52" s="826"/>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230"/>
      <c r="BK52" s="230"/>
      <c r="BL52" s="230"/>
      <c r="BM52" s="230"/>
      <c r="BN52" s="230"/>
      <c r="BO52" s="239"/>
      <c r="BP52" s="239"/>
      <c r="BQ52" s="236">
        <v>46</v>
      </c>
      <c r="BR52" s="237"/>
      <c r="BS52" s="811"/>
      <c r="BT52" s="812"/>
      <c r="BU52" s="812"/>
      <c r="BV52" s="812"/>
      <c r="BW52" s="812"/>
      <c r="BX52" s="812"/>
      <c r="BY52" s="812"/>
      <c r="BZ52" s="812"/>
      <c r="CA52" s="812"/>
      <c r="CB52" s="812"/>
      <c r="CC52" s="812"/>
      <c r="CD52" s="812"/>
      <c r="CE52" s="812"/>
      <c r="CF52" s="812"/>
      <c r="CG52" s="81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1"/>
      <c r="DW52" s="812"/>
      <c r="DX52" s="812"/>
      <c r="DY52" s="812"/>
      <c r="DZ52" s="817"/>
      <c r="EA52" s="228"/>
    </row>
    <row r="53" spans="1:131" ht="26.25" customHeight="1" x14ac:dyDescent="0.15">
      <c r="A53" s="236">
        <v>26</v>
      </c>
      <c r="B53" s="818"/>
      <c r="C53" s="819"/>
      <c r="D53" s="819"/>
      <c r="E53" s="819"/>
      <c r="F53" s="819"/>
      <c r="G53" s="819"/>
      <c r="H53" s="819"/>
      <c r="I53" s="819"/>
      <c r="J53" s="819"/>
      <c r="K53" s="819"/>
      <c r="L53" s="819"/>
      <c r="M53" s="819"/>
      <c r="N53" s="819"/>
      <c r="O53" s="819"/>
      <c r="P53" s="820"/>
      <c r="Q53" s="873"/>
      <c r="R53" s="874"/>
      <c r="S53" s="874"/>
      <c r="T53" s="874"/>
      <c r="U53" s="874"/>
      <c r="V53" s="874"/>
      <c r="W53" s="874"/>
      <c r="X53" s="874"/>
      <c r="Y53" s="874"/>
      <c r="Z53" s="874"/>
      <c r="AA53" s="874"/>
      <c r="AB53" s="874"/>
      <c r="AC53" s="874"/>
      <c r="AD53" s="874"/>
      <c r="AE53" s="875"/>
      <c r="AF53" s="824"/>
      <c r="AG53" s="825"/>
      <c r="AH53" s="825"/>
      <c r="AI53" s="825"/>
      <c r="AJ53" s="826"/>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230"/>
      <c r="BK53" s="230"/>
      <c r="BL53" s="230"/>
      <c r="BM53" s="230"/>
      <c r="BN53" s="230"/>
      <c r="BO53" s="239"/>
      <c r="BP53" s="239"/>
      <c r="BQ53" s="236">
        <v>47</v>
      </c>
      <c r="BR53" s="237"/>
      <c r="BS53" s="811"/>
      <c r="BT53" s="812"/>
      <c r="BU53" s="812"/>
      <c r="BV53" s="812"/>
      <c r="BW53" s="812"/>
      <c r="BX53" s="812"/>
      <c r="BY53" s="812"/>
      <c r="BZ53" s="812"/>
      <c r="CA53" s="812"/>
      <c r="CB53" s="812"/>
      <c r="CC53" s="812"/>
      <c r="CD53" s="812"/>
      <c r="CE53" s="812"/>
      <c r="CF53" s="812"/>
      <c r="CG53" s="81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1"/>
      <c r="DW53" s="812"/>
      <c r="DX53" s="812"/>
      <c r="DY53" s="812"/>
      <c r="DZ53" s="817"/>
      <c r="EA53" s="228"/>
    </row>
    <row r="54" spans="1:131" ht="26.25" customHeight="1" x14ac:dyDescent="0.15">
      <c r="A54" s="236">
        <v>27</v>
      </c>
      <c r="B54" s="818"/>
      <c r="C54" s="819"/>
      <c r="D54" s="819"/>
      <c r="E54" s="819"/>
      <c r="F54" s="819"/>
      <c r="G54" s="819"/>
      <c r="H54" s="819"/>
      <c r="I54" s="819"/>
      <c r="J54" s="819"/>
      <c r="K54" s="819"/>
      <c r="L54" s="819"/>
      <c r="M54" s="819"/>
      <c r="N54" s="819"/>
      <c r="O54" s="819"/>
      <c r="P54" s="820"/>
      <c r="Q54" s="873"/>
      <c r="R54" s="874"/>
      <c r="S54" s="874"/>
      <c r="T54" s="874"/>
      <c r="U54" s="874"/>
      <c r="V54" s="874"/>
      <c r="W54" s="874"/>
      <c r="X54" s="874"/>
      <c r="Y54" s="874"/>
      <c r="Z54" s="874"/>
      <c r="AA54" s="874"/>
      <c r="AB54" s="874"/>
      <c r="AC54" s="874"/>
      <c r="AD54" s="874"/>
      <c r="AE54" s="875"/>
      <c r="AF54" s="824"/>
      <c r="AG54" s="825"/>
      <c r="AH54" s="825"/>
      <c r="AI54" s="825"/>
      <c r="AJ54" s="826"/>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230"/>
      <c r="BK54" s="230"/>
      <c r="BL54" s="230"/>
      <c r="BM54" s="230"/>
      <c r="BN54" s="230"/>
      <c r="BO54" s="239"/>
      <c r="BP54" s="239"/>
      <c r="BQ54" s="236">
        <v>48</v>
      </c>
      <c r="BR54" s="237"/>
      <c r="BS54" s="811"/>
      <c r="BT54" s="812"/>
      <c r="BU54" s="812"/>
      <c r="BV54" s="812"/>
      <c r="BW54" s="812"/>
      <c r="BX54" s="812"/>
      <c r="BY54" s="812"/>
      <c r="BZ54" s="812"/>
      <c r="CA54" s="812"/>
      <c r="CB54" s="812"/>
      <c r="CC54" s="812"/>
      <c r="CD54" s="812"/>
      <c r="CE54" s="812"/>
      <c r="CF54" s="812"/>
      <c r="CG54" s="81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1"/>
      <c r="DW54" s="812"/>
      <c r="DX54" s="812"/>
      <c r="DY54" s="812"/>
      <c r="DZ54" s="817"/>
      <c r="EA54" s="228"/>
    </row>
    <row r="55" spans="1:131" ht="26.25" customHeight="1" x14ac:dyDescent="0.15">
      <c r="A55" s="236">
        <v>28</v>
      </c>
      <c r="B55" s="818"/>
      <c r="C55" s="819"/>
      <c r="D55" s="819"/>
      <c r="E55" s="819"/>
      <c r="F55" s="819"/>
      <c r="G55" s="819"/>
      <c r="H55" s="819"/>
      <c r="I55" s="819"/>
      <c r="J55" s="819"/>
      <c r="K55" s="819"/>
      <c r="L55" s="819"/>
      <c r="M55" s="819"/>
      <c r="N55" s="819"/>
      <c r="O55" s="819"/>
      <c r="P55" s="820"/>
      <c r="Q55" s="873"/>
      <c r="R55" s="874"/>
      <c r="S55" s="874"/>
      <c r="T55" s="874"/>
      <c r="U55" s="874"/>
      <c r="V55" s="874"/>
      <c r="W55" s="874"/>
      <c r="X55" s="874"/>
      <c r="Y55" s="874"/>
      <c r="Z55" s="874"/>
      <c r="AA55" s="874"/>
      <c r="AB55" s="874"/>
      <c r="AC55" s="874"/>
      <c r="AD55" s="874"/>
      <c r="AE55" s="875"/>
      <c r="AF55" s="824"/>
      <c r="AG55" s="825"/>
      <c r="AH55" s="825"/>
      <c r="AI55" s="825"/>
      <c r="AJ55" s="826"/>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230"/>
      <c r="BK55" s="230"/>
      <c r="BL55" s="230"/>
      <c r="BM55" s="230"/>
      <c r="BN55" s="230"/>
      <c r="BO55" s="239"/>
      <c r="BP55" s="239"/>
      <c r="BQ55" s="236">
        <v>49</v>
      </c>
      <c r="BR55" s="237"/>
      <c r="BS55" s="811"/>
      <c r="BT55" s="812"/>
      <c r="BU55" s="812"/>
      <c r="BV55" s="812"/>
      <c r="BW55" s="812"/>
      <c r="BX55" s="812"/>
      <c r="BY55" s="812"/>
      <c r="BZ55" s="812"/>
      <c r="CA55" s="812"/>
      <c r="CB55" s="812"/>
      <c r="CC55" s="812"/>
      <c r="CD55" s="812"/>
      <c r="CE55" s="812"/>
      <c r="CF55" s="812"/>
      <c r="CG55" s="81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1"/>
      <c r="DW55" s="812"/>
      <c r="DX55" s="812"/>
      <c r="DY55" s="812"/>
      <c r="DZ55" s="817"/>
      <c r="EA55" s="228"/>
    </row>
    <row r="56" spans="1:131" ht="26.25" customHeight="1" x14ac:dyDescent="0.15">
      <c r="A56" s="236">
        <v>29</v>
      </c>
      <c r="B56" s="818"/>
      <c r="C56" s="819"/>
      <c r="D56" s="819"/>
      <c r="E56" s="819"/>
      <c r="F56" s="819"/>
      <c r="G56" s="819"/>
      <c r="H56" s="819"/>
      <c r="I56" s="819"/>
      <c r="J56" s="819"/>
      <c r="K56" s="819"/>
      <c r="L56" s="819"/>
      <c r="M56" s="819"/>
      <c r="N56" s="819"/>
      <c r="O56" s="819"/>
      <c r="P56" s="820"/>
      <c r="Q56" s="873"/>
      <c r="R56" s="874"/>
      <c r="S56" s="874"/>
      <c r="T56" s="874"/>
      <c r="U56" s="874"/>
      <c r="V56" s="874"/>
      <c r="W56" s="874"/>
      <c r="X56" s="874"/>
      <c r="Y56" s="874"/>
      <c r="Z56" s="874"/>
      <c r="AA56" s="874"/>
      <c r="AB56" s="874"/>
      <c r="AC56" s="874"/>
      <c r="AD56" s="874"/>
      <c r="AE56" s="875"/>
      <c r="AF56" s="824"/>
      <c r="AG56" s="825"/>
      <c r="AH56" s="825"/>
      <c r="AI56" s="825"/>
      <c r="AJ56" s="826"/>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230"/>
      <c r="BK56" s="230"/>
      <c r="BL56" s="230"/>
      <c r="BM56" s="230"/>
      <c r="BN56" s="230"/>
      <c r="BO56" s="239"/>
      <c r="BP56" s="239"/>
      <c r="BQ56" s="236">
        <v>50</v>
      </c>
      <c r="BR56" s="237"/>
      <c r="BS56" s="811"/>
      <c r="BT56" s="812"/>
      <c r="BU56" s="812"/>
      <c r="BV56" s="812"/>
      <c r="BW56" s="812"/>
      <c r="BX56" s="812"/>
      <c r="BY56" s="812"/>
      <c r="BZ56" s="812"/>
      <c r="CA56" s="812"/>
      <c r="CB56" s="812"/>
      <c r="CC56" s="812"/>
      <c r="CD56" s="812"/>
      <c r="CE56" s="812"/>
      <c r="CF56" s="812"/>
      <c r="CG56" s="81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1"/>
      <c r="DW56" s="812"/>
      <c r="DX56" s="812"/>
      <c r="DY56" s="812"/>
      <c r="DZ56" s="817"/>
      <c r="EA56" s="228"/>
    </row>
    <row r="57" spans="1:131" ht="26.25" customHeight="1" x14ac:dyDescent="0.15">
      <c r="A57" s="236">
        <v>30</v>
      </c>
      <c r="B57" s="818"/>
      <c r="C57" s="819"/>
      <c r="D57" s="819"/>
      <c r="E57" s="819"/>
      <c r="F57" s="819"/>
      <c r="G57" s="819"/>
      <c r="H57" s="819"/>
      <c r="I57" s="819"/>
      <c r="J57" s="819"/>
      <c r="K57" s="819"/>
      <c r="L57" s="819"/>
      <c r="M57" s="819"/>
      <c r="N57" s="819"/>
      <c r="O57" s="819"/>
      <c r="P57" s="820"/>
      <c r="Q57" s="873"/>
      <c r="R57" s="874"/>
      <c r="S57" s="874"/>
      <c r="T57" s="874"/>
      <c r="U57" s="874"/>
      <c r="V57" s="874"/>
      <c r="W57" s="874"/>
      <c r="X57" s="874"/>
      <c r="Y57" s="874"/>
      <c r="Z57" s="874"/>
      <c r="AA57" s="874"/>
      <c r="AB57" s="874"/>
      <c r="AC57" s="874"/>
      <c r="AD57" s="874"/>
      <c r="AE57" s="875"/>
      <c r="AF57" s="824"/>
      <c r="AG57" s="825"/>
      <c r="AH57" s="825"/>
      <c r="AI57" s="825"/>
      <c r="AJ57" s="826"/>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230"/>
      <c r="BK57" s="230"/>
      <c r="BL57" s="230"/>
      <c r="BM57" s="230"/>
      <c r="BN57" s="230"/>
      <c r="BO57" s="239"/>
      <c r="BP57" s="239"/>
      <c r="BQ57" s="236">
        <v>51</v>
      </c>
      <c r="BR57" s="237"/>
      <c r="BS57" s="811"/>
      <c r="BT57" s="812"/>
      <c r="BU57" s="812"/>
      <c r="BV57" s="812"/>
      <c r="BW57" s="812"/>
      <c r="BX57" s="812"/>
      <c r="BY57" s="812"/>
      <c r="BZ57" s="812"/>
      <c r="CA57" s="812"/>
      <c r="CB57" s="812"/>
      <c r="CC57" s="812"/>
      <c r="CD57" s="812"/>
      <c r="CE57" s="812"/>
      <c r="CF57" s="812"/>
      <c r="CG57" s="81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1"/>
      <c r="DW57" s="812"/>
      <c r="DX57" s="812"/>
      <c r="DY57" s="812"/>
      <c r="DZ57" s="817"/>
      <c r="EA57" s="228"/>
    </row>
    <row r="58" spans="1:131" ht="26.25" customHeight="1" x14ac:dyDescent="0.15">
      <c r="A58" s="236">
        <v>31</v>
      </c>
      <c r="B58" s="818"/>
      <c r="C58" s="819"/>
      <c r="D58" s="819"/>
      <c r="E58" s="819"/>
      <c r="F58" s="819"/>
      <c r="G58" s="819"/>
      <c r="H58" s="819"/>
      <c r="I58" s="819"/>
      <c r="J58" s="819"/>
      <c r="K58" s="819"/>
      <c r="L58" s="819"/>
      <c r="M58" s="819"/>
      <c r="N58" s="819"/>
      <c r="O58" s="819"/>
      <c r="P58" s="820"/>
      <c r="Q58" s="873"/>
      <c r="R58" s="874"/>
      <c r="S58" s="874"/>
      <c r="T58" s="874"/>
      <c r="U58" s="874"/>
      <c r="V58" s="874"/>
      <c r="W58" s="874"/>
      <c r="X58" s="874"/>
      <c r="Y58" s="874"/>
      <c r="Z58" s="874"/>
      <c r="AA58" s="874"/>
      <c r="AB58" s="874"/>
      <c r="AC58" s="874"/>
      <c r="AD58" s="874"/>
      <c r="AE58" s="875"/>
      <c r="AF58" s="824"/>
      <c r="AG58" s="825"/>
      <c r="AH58" s="825"/>
      <c r="AI58" s="825"/>
      <c r="AJ58" s="826"/>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230"/>
      <c r="BK58" s="230"/>
      <c r="BL58" s="230"/>
      <c r="BM58" s="230"/>
      <c r="BN58" s="230"/>
      <c r="BO58" s="239"/>
      <c r="BP58" s="239"/>
      <c r="BQ58" s="236">
        <v>52</v>
      </c>
      <c r="BR58" s="237"/>
      <c r="BS58" s="811"/>
      <c r="BT58" s="812"/>
      <c r="BU58" s="812"/>
      <c r="BV58" s="812"/>
      <c r="BW58" s="812"/>
      <c r="BX58" s="812"/>
      <c r="BY58" s="812"/>
      <c r="BZ58" s="812"/>
      <c r="CA58" s="812"/>
      <c r="CB58" s="812"/>
      <c r="CC58" s="812"/>
      <c r="CD58" s="812"/>
      <c r="CE58" s="812"/>
      <c r="CF58" s="812"/>
      <c r="CG58" s="81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1"/>
      <c r="DW58" s="812"/>
      <c r="DX58" s="812"/>
      <c r="DY58" s="812"/>
      <c r="DZ58" s="817"/>
      <c r="EA58" s="228"/>
    </row>
    <row r="59" spans="1:131" ht="26.25" customHeight="1" x14ac:dyDescent="0.15">
      <c r="A59" s="236">
        <v>32</v>
      </c>
      <c r="B59" s="818"/>
      <c r="C59" s="819"/>
      <c r="D59" s="819"/>
      <c r="E59" s="819"/>
      <c r="F59" s="819"/>
      <c r="G59" s="819"/>
      <c r="H59" s="819"/>
      <c r="I59" s="819"/>
      <c r="J59" s="819"/>
      <c r="K59" s="819"/>
      <c r="L59" s="819"/>
      <c r="M59" s="819"/>
      <c r="N59" s="819"/>
      <c r="O59" s="819"/>
      <c r="P59" s="820"/>
      <c r="Q59" s="873"/>
      <c r="R59" s="874"/>
      <c r="S59" s="874"/>
      <c r="T59" s="874"/>
      <c r="U59" s="874"/>
      <c r="V59" s="874"/>
      <c r="W59" s="874"/>
      <c r="X59" s="874"/>
      <c r="Y59" s="874"/>
      <c r="Z59" s="874"/>
      <c r="AA59" s="874"/>
      <c r="AB59" s="874"/>
      <c r="AC59" s="874"/>
      <c r="AD59" s="874"/>
      <c r="AE59" s="875"/>
      <c r="AF59" s="824"/>
      <c r="AG59" s="825"/>
      <c r="AH59" s="825"/>
      <c r="AI59" s="825"/>
      <c r="AJ59" s="826"/>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230"/>
      <c r="BK59" s="230"/>
      <c r="BL59" s="230"/>
      <c r="BM59" s="230"/>
      <c r="BN59" s="230"/>
      <c r="BO59" s="239"/>
      <c r="BP59" s="239"/>
      <c r="BQ59" s="236">
        <v>53</v>
      </c>
      <c r="BR59" s="237"/>
      <c r="BS59" s="811"/>
      <c r="BT59" s="812"/>
      <c r="BU59" s="812"/>
      <c r="BV59" s="812"/>
      <c r="BW59" s="812"/>
      <c r="BX59" s="812"/>
      <c r="BY59" s="812"/>
      <c r="BZ59" s="812"/>
      <c r="CA59" s="812"/>
      <c r="CB59" s="812"/>
      <c r="CC59" s="812"/>
      <c r="CD59" s="812"/>
      <c r="CE59" s="812"/>
      <c r="CF59" s="812"/>
      <c r="CG59" s="81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1"/>
      <c r="DW59" s="812"/>
      <c r="DX59" s="812"/>
      <c r="DY59" s="812"/>
      <c r="DZ59" s="817"/>
      <c r="EA59" s="228"/>
    </row>
    <row r="60" spans="1:131" ht="26.25" customHeight="1" x14ac:dyDescent="0.15">
      <c r="A60" s="236">
        <v>33</v>
      </c>
      <c r="B60" s="818"/>
      <c r="C60" s="819"/>
      <c r="D60" s="819"/>
      <c r="E60" s="819"/>
      <c r="F60" s="819"/>
      <c r="G60" s="819"/>
      <c r="H60" s="819"/>
      <c r="I60" s="819"/>
      <c r="J60" s="819"/>
      <c r="K60" s="819"/>
      <c r="L60" s="819"/>
      <c r="M60" s="819"/>
      <c r="N60" s="819"/>
      <c r="O60" s="819"/>
      <c r="P60" s="820"/>
      <c r="Q60" s="873"/>
      <c r="R60" s="874"/>
      <c r="S60" s="874"/>
      <c r="T60" s="874"/>
      <c r="U60" s="874"/>
      <c r="V60" s="874"/>
      <c r="W60" s="874"/>
      <c r="X60" s="874"/>
      <c r="Y60" s="874"/>
      <c r="Z60" s="874"/>
      <c r="AA60" s="874"/>
      <c r="AB60" s="874"/>
      <c r="AC60" s="874"/>
      <c r="AD60" s="874"/>
      <c r="AE60" s="875"/>
      <c r="AF60" s="824"/>
      <c r="AG60" s="825"/>
      <c r="AH60" s="825"/>
      <c r="AI60" s="825"/>
      <c r="AJ60" s="826"/>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230"/>
      <c r="BK60" s="230"/>
      <c r="BL60" s="230"/>
      <c r="BM60" s="230"/>
      <c r="BN60" s="230"/>
      <c r="BO60" s="239"/>
      <c r="BP60" s="239"/>
      <c r="BQ60" s="236">
        <v>54</v>
      </c>
      <c r="BR60" s="237"/>
      <c r="BS60" s="811"/>
      <c r="BT60" s="812"/>
      <c r="BU60" s="812"/>
      <c r="BV60" s="812"/>
      <c r="BW60" s="812"/>
      <c r="BX60" s="812"/>
      <c r="BY60" s="812"/>
      <c r="BZ60" s="812"/>
      <c r="CA60" s="812"/>
      <c r="CB60" s="812"/>
      <c r="CC60" s="812"/>
      <c r="CD60" s="812"/>
      <c r="CE60" s="812"/>
      <c r="CF60" s="812"/>
      <c r="CG60" s="81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1"/>
      <c r="DW60" s="812"/>
      <c r="DX60" s="812"/>
      <c r="DY60" s="812"/>
      <c r="DZ60" s="817"/>
      <c r="EA60" s="228"/>
    </row>
    <row r="61" spans="1:131" ht="26.25" customHeight="1" thickBot="1" x14ac:dyDescent="0.2">
      <c r="A61" s="236">
        <v>34</v>
      </c>
      <c r="B61" s="818"/>
      <c r="C61" s="819"/>
      <c r="D61" s="819"/>
      <c r="E61" s="819"/>
      <c r="F61" s="819"/>
      <c r="G61" s="819"/>
      <c r="H61" s="819"/>
      <c r="I61" s="819"/>
      <c r="J61" s="819"/>
      <c r="K61" s="819"/>
      <c r="L61" s="819"/>
      <c r="M61" s="819"/>
      <c r="N61" s="819"/>
      <c r="O61" s="819"/>
      <c r="P61" s="820"/>
      <c r="Q61" s="873"/>
      <c r="R61" s="874"/>
      <c r="S61" s="874"/>
      <c r="T61" s="874"/>
      <c r="U61" s="874"/>
      <c r="V61" s="874"/>
      <c r="W61" s="874"/>
      <c r="X61" s="874"/>
      <c r="Y61" s="874"/>
      <c r="Z61" s="874"/>
      <c r="AA61" s="874"/>
      <c r="AB61" s="874"/>
      <c r="AC61" s="874"/>
      <c r="AD61" s="874"/>
      <c r="AE61" s="875"/>
      <c r="AF61" s="824"/>
      <c r="AG61" s="825"/>
      <c r="AH61" s="825"/>
      <c r="AI61" s="825"/>
      <c r="AJ61" s="826"/>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230"/>
      <c r="BK61" s="230"/>
      <c r="BL61" s="230"/>
      <c r="BM61" s="230"/>
      <c r="BN61" s="230"/>
      <c r="BO61" s="239"/>
      <c r="BP61" s="239"/>
      <c r="BQ61" s="236">
        <v>55</v>
      </c>
      <c r="BR61" s="237"/>
      <c r="BS61" s="811"/>
      <c r="BT61" s="812"/>
      <c r="BU61" s="812"/>
      <c r="BV61" s="812"/>
      <c r="BW61" s="812"/>
      <c r="BX61" s="812"/>
      <c r="BY61" s="812"/>
      <c r="BZ61" s="812"/>
      <c r="CA61" s="812"/>
      <c r="CB61" s="812"/>
      <c r="CC61" s="812"/>
      <c r="CD61" s="812"/>
      <c r="CE61" s="812"/>
      <c r="CF61" s="812"/>
      <c r="CG61" s="81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1"/>
      <c r="DW61" s="812"/>
      <c r="DX61" s="812"/>
      <c r="DY61" s="812"/>
      <c r="DZ61" s="817"/>
      <c r="EA61" s="228"/>
    </row>
    <row r="62" spans="1:131" ht="26.25" customHeight="1" x14ac:dyDescent="0.15">
      <c r="A62" s="236">
        <v>35</v>
      </c>
      <c r="B62" s="818"/>
      <c r="C62" s="819"/>
      <c r="D62" s="819"/>
      <c r="E62" s="819"/>
      <c r="F62" s="819"/>
      <c r="G62" s="819"/>
      <c r="H62" s="819"/>
      <c r="I62" s="819"/>
      <c r="J62" s="819"/>
      <c r="K62" s="819"/>
      <c r="L62" s="819"/>
      <c r="M62" s="819"/>
      <c r="N62" s="819"/>
      <c r="O62" s="819"/>
      <c r="P62" s="820"/>
      <c r="Q62" s="873"/>
      <c r="R62" s="874"/>
      <c r="S62" s="874"/>
      <c r="T62" s="874"/>
      <c r="U62" s="874"/>
      <c r="V62" s="874"/>
      <c r="W62" s="874"/>
      <c r="X62" s="874"/>
      <c r="Y62" s="874"/>
      <c r="Z62" s="874"/>
      <c r="AA62" s="874"/>
      <c r="AB62" s="874"/>
      <c r="AC62" s="874"/>
      <c r="AD62" s="874"/>
      <c r="AE62" s="875"/>
      <c r="AF62" s="824"/>
      <c r="AG62" s="825"/>
      <c r="AH62" s="825"/>
      <c r="AI62" s="825"/>
      <c r="AJ62" s="826"/>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399</v>
      </c>
      <c r="BK62" s="844"/>
      <c r="BL62" s="844"/>
      <c r="BM62" s="844"/>
      <c r="BN62" s="845"/>
      <c r="BO62" s="239"/>
      <c r="BP62" s="239"/>
      <c r="BQ62" s="236">
        <v>56</v>
      </c>
      <c r="BR62" s="237"/>
      <c r="BS62" s="811"/>
      <c r="BT62" s="812"/>
      <c r="BU62" s="812"/>
      <c r="BV62" s="812"/>
      <c r="BW62" s="812"/>
      <c r="BX62" s="812"/>
      <c r="BY62" s="812"/>
      <c r="BZ62" s="812"/>
      <c r="CA62" s="812"/>
      <c r="CB62" s="812"/>
      <c r="CC62" s="812"/>
      <c r="CD62" s="812"/>
      <c r="CE62" s="812"/>
      <c r="CF62" s="812"/>
      <c r="CG62" s="81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1"/>
      <c r="DW62" s="812"/>
      <c r="DX62" s="812"/>
      <c r="DY62" s="812"/>
      <c r="DZ62" s="817"/>
      <c r="EA62" s="228"/>
    </row>
    <row r="63" spans="1:131" ht="26.25" customHeight="1" thickBot="1" x14ac:dyDescent="0.2">
      <c r="A63" s="238" t="s">
        <v>378</v>
      </c>
      <c r="B63" s="827" t="s">
        <v>400</v>
      </c>
      <c r="C63" s="828"/>
      <c r="D63" s="828"/>
      <c r="E63" s="828"/>
      <c r="F63" s="828"/>
      <c r="G63" s="828"/>
      <c r="H63" s="828"/>
      <c r="I63" s="828"/>
      <c r="J63" s="828"/>
      <c r="K63" s="828"/>
      <c r="L63" s="828"/>
      <c r="M63" s="828"/>
      <c r="N63" s="828"/>
      <c r="O63" s="828"/>
      <c r="P63" s="829"/>
      <c r="Q63" s="878"/>
      <c r="R63" s="879"/>
      <c r="S63" s="879"/>
      <c r="T63" s="879"/>
      <c r="U63" s="879"/>
      <c r="V63" s="879"/>
      <c r="W63" s="879"/>
      <c r="X63" s="879"/>
      <c r="Y63" s="879"/>
      <c r="Z63" s="879"/>
      <c r="AA63" s="879"/>
      <c r="AB63" s="879"/>
      <c r="AC63" s="879"/>
      <c r="AD63" s="879"/>
      <c r="AE63" s="880"/>
      <c r="AF63" s="881">
        <v>992</v>
      </c>
      <c r="AG63" s="882"/>
      <c r="AH63" s="882"/>
      <c r="AI63" s="882"/>
      <c r="AJ63" s="883"/>
      <c r="AK63" s="884"/>
      <c r="AL63" s="879"/>
      <c r="AM63" s="879"/>
      <c r="AN63" s="879"/>
      <c r="AO63" s="879"/>
      <c r="AP63" s="882">
        <v>8106</v>
      </c>
      <c r="AQ63" s="882"/>
      <c r="AR63" s="882"/>
      <c r="AS63" s="882"/>
      <c r="AT63" s="882"/>
      <c r="AU63" s="882">
        <v>7536</v>
      </c>
      <c r="AV63" s="882"/>
      <c r="AW63" s="882"/>
      <c r="AX63" s="882"/>
      <c r="AY63" s="882"/>
      <c r="AZ63" s="886"/>
      <c r="BA63" s="886"/>
      <c r="BB63" s="886"/>
      <c r="BC63" s="886"/>
      <c r="BD63" s="886"/>
      <c r="BE63" s="887"/>
      <c r="BF63" s="887"/>
      <c r="BG63" s="887"/>
      <c r="BH63" s="887"/>
      <c r="BI63" s="888"/>
      <c r="BJ63" s="889" t="s">
        <v>122</v>
      </c>
      <c r="BK63" s="890"/>
      <c r="BL63" s="890"/>
      <c r="BM63" s="890"/>
      <c r="BN63" s="891"/>
      <c r="BO63" s="239"/>
      <c r="BP63" s="239"/>
      <c r="BQ63" s="236">
        <v>57</v>
      </c>
      <c r="BR63" s="237"/>
      <c r="BS63" s="811"/>
      <c r="BT63" s="812"/>
      <c r="BU63" s="812"/>
      <c r="BV63" s="812"/>
      <c r="BW63" s="812"/>
      <c r="BX63" s="812"/>
      <c r="BY63" s="812"/>
      <c r="BZ63" s="812"/>
      <c r="CA63" s="812"/>
      <c r="CB63" s="812"/>
      <c r="CC63" s="812"/>
      <c r="CD63" s="812"/>
      <c r="CE63" s="812"/>
      <c r="CF63" s="812"/>
      <c r="CG63" s="81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1"/>
      <c r="DW63" s="812"/>
      <c r="DX63" s="812"/>
      <c r="DY63" s="812"/>
      <c r="DZ63" s="817"/>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811"/>
      <c r="BT64" s="812"/>
      <c r="BU64" s="812"/>
      <c r="BV64" s="812"/>
      <c r="BW64" s="812"/>
      <c r="BX64" s="812"/>
      <c r="BY64" s="812"/>
      <c r="BZ64" s="812"/>
      <c r="CA64" s="812"/>
      <c r="CB64" s="812"/>
      <c r="CC64" s="812"/>
      <c r="CD64" s="812"/>
      <c r="CE64" s="812"/>
      <c r="CF64" s="812"/>
      <c r="CG64" s="81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1"/>
      <c r="DW64" s="812"/>
      <c r="DX64" s="812"/>
      <c r="DY64" s="812"/>
      <c r="DZ64" s="817"/>
      <c r="EA64" s="228"/>
    </row>
    <row r="65" spans="1:131" ht="26.25" customHeight="1" thickBot="1" x14ac:dyDescent="0.2">
      <c r="A65" s="230" t="s">
        <v>401</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811"/>
      <c r="BT65" s="812"/>
      <c r="BU65" s="812"/>
      <c r="BV65" s="812"/>
      <c r="BW65" s="812"/>
      <c r="BX65" s="812"/>
      <c r="BY65" s="812"/>
      <c r="BZ65" s="812"/>
      <c r="CA65" s="812"/>
      <c r="CB65" s="812"/>
      <c r="CC65" s="812"/>
      <c r="CD65" s="812"/>
      <c r="CE65" s="812"/>
      <c r="CF65" s="812"/>
      <c r="CG65" s="81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1"/>
      <c r="DW65" s="812"/>
      <c r="DX65" s="812"/>
      <c r="DY65" s="812"/>
      <c r="DZ65" s="817"/>
      <c r="EA65" s="228"/>
    </row>
    <row r="66" spans="1:131" ht="26.25" customHeight="1" x14ac:dyDescent="0.15">
      <c r="A66" s="765" t="s">
        <v>402</v>
      </c>
      <c r="B66" s="766"/>
      <c r="C66" s="766"/>
      <c r="D66" s="766"/>
      <c r="E66" s="766"/>
      <c r="F66" s="766"/>
      <c r="G66" s="766"/>
      <c r="H66" s="766"/>
      <c r="I66" s="766"/>
      <c r="J66" s="766"/>
      <c r="K66" s="766"/>
      <c r="L66" s="766"/>
      <c r="M66" s="766"/>
      <c r="N66" s="766"/>
      <c r="O66" s="766"/>
      <c r="P66" s="767"/>
      <c r="Q66" s="771" t="s">
        <v>382</v>
      </c>
      <c r="R66" s="772"/>
      <c r="S66" s="772"/>
      <c r="T66" s="772"/>
      <c r="U66" s="773"/>
      <c r="V66" s="771" t="s">
        <v>383</v>
      </c>
      <c r="W66" s="772"/>
      <c r="X66" s="772"/>
      <c r="Y66" s="772"/>
      <c r="Z66" s="773"/>
      <c r="AA66" s="771" t="s">
        <v>384</v>
      </c>
      <c r="AB66" s="772"/>
      <c r="AC66" s="772"/>
      <c r="AD66" s="772"/>
      <c r="AE66" s="773"/>
      <c r="AF66" s="892" t="s">
        <v>385</v>
      </c>
      <c r="AG66" s="853"/>
      <c r="AH66" s="853"/>
      <c r="AI66" s="853"/>
      <c r="AJ66" s="893"/>
      <c r="AK66" s="771" t="s">
        <v>386</v>
      </c>
      <c r="AL66" s="766"/>
      <c r="AM66" s="766"/>
      <c r="AN66" s="766"/>
      <c r="AO66" s="767"/>
      <c r="AP66" s="771" t="s">
        <v>387</v>
      </c>
      <c r="AQ66" s="772"/>
      <c r="AR66" s="772"/>
      <c r="AS66" s="772"/>
      <c r="AT66" s="773"/>
      <c r="AU66" s="771" t="s">
        <v>403</v>
      </c>
      <c r="AV66" s="772"/>
      <c r="AW66" s="772"/>
      <c r="AX66" s="772"/>
      <c r="AY66" s="773"/>
      <c r="AZ66" s="771" t="s">
        <v>364</v>
      </c>
      <c r="BA66" s="772"/>
      <c r="BB66" s="772"/>
      <c r="BC66" s="772"/>
      <c r="BD66" s="778"/>
      <c r="BE66" s="239"/>
      <c r="BF66" s="239"/>
      <c r="BG66" s="239"/>
      <c r="BH66" s="239"/>
      <c r="BI66" s="239"/>
      <c r="BJ66" s="239"/>
      <c r="BK66" s="239"/>
      <c r="BL66" s="239"/>
      <c r="BM66" s="239"/>
      <c r="BN66" s="239"/>
      <c r="BO66" s="239"/>
      <c r="BP66" s="239"/>
      <c r="BQ66" s="236">
        <v>60</v>
      </c>
      <c r="BR66" s="241"/>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28"/>
    </row>
    <row r="67" spans="1:131" ht="26.25" customHeight="1" thickBot="1" x14ac:dyDescent="0.2">
      <c r="A67" s="768"/>
      <c r="B67" s="769"/>
      <c r="C67" s="769"/>
      <c r="D67" s="769"/>
      <c r="E67" s="769"/>
      <c r="F67" s="769"/>
      <c r="G67" s="769"/>
      <c r="H67" s="769"/>
      <c r="I67" s="769"/>
      <c r="J67" s="769"/>
      <c r="K67" s="769"/>
      <c r="L67" s="769"/>
      <c r="M67" s="769"/>
      <c r="N67" s="769"/>
      <c r="O67" s="769"/>
      <c r="P67" s="770"/>
      <c r="Q67" s="774"/>
      <c r="R67" s="775"/>
      <c r="S67" s="775"/>
      <c r="T67" s="775"/>
      <c r="U67" s="776"/>
      <c r="V67" s="774"/>
      <c r="W67" s="775"/>
      <c r="X67" s="775"/>
      <c r="Y67" s="775"/>
      <c r="Z67" s="776"/>
      <c r="AA67" s="774"/>
      <c r="AB67" s="775"/>
      <c r="AC67" s="775"/>
      <c r="AD67" s="775"/>
      <c r="AE67" s="776"/>
      <c r="AF67" s="894"/>
      <c r="AG67" s="856"/>
      <c r="AH67" s="856"/>
      <c r="AI67" s="856"/>
      <c r="AJ67" s="895"/>
      <c r="AK67" s="896"/>
      <c r="AL67" s="769"/>
      <c r="AM67" s="769"/>
      <c r="AN67" s="769"/>
      <c r="AO67" s="770"/>
      <c r="AP67" s="774"/>
      <c r="AQ67" s="775"/>
      <c r="AR67" s="775"/>
      <c r="AS67" s="775"/>
      <c r="AT67" s="776"/>
      <c r="AU67" s="774"/>
      <c r="AV67" s="775"/>
      <c r="AW67" s="775"/>
      <c r="AX67" s="775"/>
      <c r="AY67" s="776"/>
      <c r="AZ67" s="774"/>
      <c r="BA67" s="775"/>
      <c r="BB67" s="775"/>
      <c r="BC67" s="775"/>
      <c r="BD67" s="780"/>
      <c r="BE67" s="239"/>
      <c r="BF67" s="239"/>
      <c r="BG67" s="239"/>
      <c r="BH67" s="239"/>
      <c r="BI67" s="239"/>
      <c r="BJ67" s="239"/>
      <c r="BK67" s="239"/>
      <c r="BL67" s="239"/>
      <c r="BM67" s="239"/>
      <c r="BN67" s="239"/>
      <c r="BO67" s="239"/>
      <c r="BP67" s="239"/>
      <c r="BQ67" s="236">
        <v>61</v>
      </c>
      <c r="BR67" s="241"/>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28"/>
    </row>
    <row r="68" spans="1:131" ht="26.25" customHeight="1" thickTop="1" x14ac:dyDescent="0.15">
      <c r="A68" s="234">
        <v>1</v>
      </c>
      <c r="B68" s="907" t="s">
        <v>555</v>
      </c>
      <c r="C68" s="908"/>
      <c r="D68" s="908"/>
      <c r="E68" s="908"/>
      <c r="F68" s="908"/>
      <c r="G68" s="908"/>
      <c r="H68" s="908"/>
      <c r="I68" s="908"/>
      <c r="J68" s="908"/>
      <c r="K68" s="908"/>
      <c r="L68" s="908"/>
      <c r="M68" s="908"/>
      <c r="N68" s="908"/>
      <c r="O68" s="908"/>
      <c r="P68" s="909"/>
      <c r="Q68" s="910">
        <v>577</v>
      </c>
      <c r="R68" s="904"/>
      <c r="S68" s="904"/>
      <c r="T68" s="904"/>
      <c r="U68" s="904"/>
      <c r="V68" s="904">
        <v>436</v>
      </c>
      <c r="W68" s="904"/>
      <c r="X68" s="904"/>
      <c r="Y68" s="904"/>
      <c r="Z68" s="904"/>
      <c r="AA68" s="904">
        <v>141</v>
      </c>
      <c r="AB68" s="904"/>
      <c r="AC68" s="904"/>
      <c r="AD68" s="904"/>
      <c r="AE68" s="904"/>
      <c r="AF68" s="904">
        <v>141</v>
      </c>
      <c r="AG68" s="904"/>
      <c r="AH68" s="904"/>
      <c r="AI68" s="904"/>
      <c r="AJ68" s="904"/>
      <c r="AK68" s="904">
        <v>6</v>
      </c>
      <c r="AL68" s="904"/>
      <c r="AM68" s="904"/>
      <c r="AN68" s="904"/>
      <c r="AO68" s="904"/>
      <c r="AP68" s="904">
        <v>15</v>
      </c>
      <c r="AQ68" s="904"/>
      <c r="AR68" s="904"/>
      <c r="AS68" s="904"/>
      <c r="AT68" s="904"/>
      <c r="AU68" s="904">
        <v>2</v>
      </c>
      <c r="AV68" s="904"/>
      <c r="AW68" s="904"/>
      <c r="AX68" s="904"/>
      <c r="AY68" s="904"/>
      <c r="AZ68" s="905" t="s">
        <v>568</v>
      </c>
      <c r="BA68" s="905"/>
      <c r="BB68" s="905"/>
      <c r="BC68" s="905"/>
      <c r="BD68" s="906"/>
      <c r="BE68" s="239"/>
      <c r="BF68" s="239"/>
      <c r="BG68" s="239"/>
      <c r="BH68" s="239"/>
      <c r="BI68" s="239"/>
      <c r="BJ68" s="239"/>
      <c r="BK68" s="239"/>
      <c r="BL68" s="239"/>
      <c r="BM68" s="239"/>
      <c r="BN68" s="239"/>
      <c r="BO68" s="239"/>
      <c r="BP68" s="239"/>
      <c r="BQ68" s="236">
        <v>62</v>
      </c>
      <c r="BR68" s="241"/>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28"/>
    </row>
    <row r="69" spans="1:131" ht="26.25" customHeight="1" x14ac:dyDescent="0.15">
      <c r="A69" s="236">
        <v>2</v>
      </c>
      <c r="B69" s="911" t="s">
        <v>556</v>
      </c>
      <c r="C69" s="912"/>
      <c r="D69" s="912"/>
      <c r="E69" s="912"/>
      <c r="F69" s="912"/>
      <c r="G69" s="912"/>
      <c r="H69" s="912"/>
      <c r="I69" s="912"/>
      <c r="J69" s="912"/>
      <c r="K69" s="912"/>
      <c r="L69" s="912"/>
      <c r="M69" s="912"/>
      <c r="N69" s="912"/>
      <c r="O69" s="912"/>
      <c r="P69" s="913"/>
      <c r="Q69" s="914">
        <v>218</v>
      </c>
      <c r="R69" s="868"/>
      <c r="S69" s="868"/>
      <c r="T69" s="868"/>
      <c r="U69" s="868"/>
      <c r="V69" s="868">
        <v>210</v>
      </c>
      <c r="W69" s="868"/>
      <c r="X69" s="868"/>
      <c r="Y69" s="868"/>
      <c r="Z69" s="868"/>
      <c r="AA69" s="868">
        <v>8</v>
      </c>
      <c r="AB69" s="868"/>
      <c r="AC69" s="868"/>
      <c r="AD69" s="868"/>
      <c r="AE69" s="868"/>
      <c r="AF69" s="868">
        <v>8</v>
      </c>
      <c r="AG69" s="868"/>
      <c r="AH69" s="868"/>
      <c r="AI69" s="868"/>
      <c r="AJ69" s="868"/>
      <c r="AK69" s="868" t="s">
        <v>552</v>
      </c>
      <c r="AL69" s="868"/>
      <c r="AM69" s="868"/>
      <c r="AN69" s="868"/>
      <c r="AO69" s="868"/>
      <c r="AP69" s="868">
        <v>90</v>
      </c>
      <c r="AQ69" s="868"/>
      <c r="AR69" s="868"/>
      <c r="AS69" s="868"/>
      <c r="AT69" s="868"/>
      <c r="AU69" s="868">
        <v>45</v>
      </c>
      <c r="AV69" s="868"/>
      <c r="AW69" s="868"/>
      <c r="AX69" s="868"/>
      <c r="AY69" s="868"/>
      <c r="AZ69" s="870"/>
      <c r="BA69" s="870"/>
      <c r="BB69" s="870"/>
      <c r="BC69" s="870"/>
      <c r="BD69" s="871"/>
      <c r="BE69" s="239"/>
      <c r="BF69" s="239"/>
      <c r="BG69" s="239"/>
      <c r="BH69" s="239"/>
      <c r="BI69" s="239"/>
      <c r="BJ69" s="239"/>
      <c r="BK69" s="239"/>
      <c r="BL69" s="239"/>
      <c r="BM69" s="239"/>
      <c r="BN69" s="239"/>
      <c r="BO69" s="239"/>
      <c r="BP69" s="239"/>
      <c r="BQ69" s="236">
        <v>63</v>
      </c>
      <c r="BR69" s="241"/>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28"/>
    </row>
    <row r="70" spans="1:131" ht="26.25" customHeight="1" x14ac:dyDescent="0.15">
      <c r="A70" s="236">
        <v>3</v>
      </c>
      <c r="B70" s="911" t="s">
        <v>557</v>
      </c>
      <c r="C70" s="912"/>
      <c r="D70" s="912"/>
      <c r="E70" s="912"/>
      <c r="F70" s="912"/>
      <c r="G70" s="912"/>
      <c r="H70" s="912"/>
      <c r="I70" s="912"/>
      <c r="J70" s="912"/>
      <c r="K70" s="912"/>
      <c r="L70" s="912"/>
      <c r="M70" s="912"/>
      <c r="N70" s="912"/>
      <c r="O70" s="912"/>
      <c r="P70" s="913"/>
      <c r="Q70" s="914">
        <v>63</v>
      </c>
      <c r="R70" s="868"/>
      <c r="S70" s="868"/>
      <c r="T70" s="868"/>
      <c r="U70" s="868"/>
      <c r="V70" s="868">
        <v>57</v>
      </c>
      <c r="W70" s="868"/>
      <c r="X70" s="868"/>
      <c r="Y70" s="868"/>
      <c r="Z70" s="868"/>
      <c r="AA70" s="868">
        <v>6</v>
      </c>
      <c r="AB70" s="868"/>
      <c r="AC70" s="868"/>
      <c r="AD70" s="868"/>
      <c r="AE70" s="868"/>
      <c r="AF70" s="868">
        <v>6</v>
      </c>
      <c r="AG70" s="868"/>
      <c r="AH70" s="868"/>
      <c r="AI70" s="868"/>
      <c r="AJ70" s="868"/>
      <c r="AK70" s="868" t="s">
        <v>552</v>
      </c>
      <c r="AL70" s="868"/>
      <c r="AM70" s="868"/>
      <c r="AN70" s="868"/>
      <c r="AO70" s="868"/>
      <c r="AP70" s="868" t="s">
        <v>552</v>
      </c>
      <c r="AQ70" s="868"/>
      <c r="AR70" s="868"/>
      <c r="AS70" s="868"/>
      <c r="AT70" s="868"/>
      <c r="AU70" s="868" t="s">
        <v>552</v>
      </c>
      <c r="AV70" s="868"/>
      <c r="AW70" s="868"/>
      <c r="AX70" s="868"/>
      <c r="AY70" s="868"/>
      <c r="AZ70" s="870"/>
      <c r="BA70" s="870"/>
      <c r="BB70" s="870"/>
      <c r="BC70" s="870"/>
      <c r="BD70" s="871"/>
      <c r="BE70" s="239"/>
      <c r="BF70" s="239"/>
      <c r="BG70" s="239"/>
      <c r="BH70" s="239"/>
      <c r="BI70" s="239"/>
      <c r="BJ70" s="239"/>
      <c r="BK70" s="239"/>
      <c r="BL70" s="239"/>
      <c r="BM70" s="239"/>
      <c r="BN70" s="239"/>
      <c r="BO70" s="239"/>
      <c r="BP70" s="239"/>
      <c r="BQ70" s="236">
        <v>64</v>
      </c>
      <c r="BR70" s="241"/>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28"/>
    </row>
    <row r="71" spans="1:131" ht="26.25" customHeight="1" x14ac:dyDescent="0.15">
      <c r="A71" s="236">
        <v>4</v>
      </c>
      <c r="B71" s="911" t="s">
        <v>558</v>
      </c>
      <c r="C71" s="912"/>
      <c r="D71" s="912"/>
      <c r="E71" s="912"/>
      <c r="F71" s="912"/>
      <c r="G71" s="912"/>
      <c r="H71" s="912"/>
      <c r="I71" s="912"/>
      <c r="J71" s="912"/>
      <c r="K71" s="912"/>
      <c r="L71" s="912"/>
      <c r="M71" s="912"/>
      <c r="N71" s="912"/>
      <c r="O71" s="912"/>
      <c r="P71" s="913"/>
      <c r="Q71" s="914">
        <v>2</v>
      </c>
      <c r="R71" s="868"/>
      <c r="S71" s="868"/>
      <c r="T71" s="868"/>
      <c r="U71" s="868"/>
      <c r="V71" s="868">
        <v>0</v>
      </c>
      <c r="W71" s="868"/>
      <c r="X71" s="868"/>
      <c r="Y71" s="868"/>
      <c r="Z71" s="868"/>
      <c r="AA71" s="868">
        <v>2</v>
      </c>
      <c r="AB71" s="868"/>
      <c r="AC71" s="868"/>
      <c r="AD71" s="868"/>
      <c r="AE71" s="868"/>
      <c r="AF71" s="868">
        <v>2</v>
      </c>
      <c r="AG71" s="868"/>
      <c r="AH71" s="868"/>
      <c r="AI71" s="868"/>
      <c r="AJ71" s="868"/>
      <c r="AK71" s="868" t="s">
        <v>552</v>
      </c>
      <c r="AL71" s="868"/>
      <c r="AM71" s="868"/>
      <c r="AN71" s="868"/>
      <c r="AO71" s="868"/>
      <c r="AP71" s="868" t="s">
        <v>552</v>
      </c>
      <c r="AQ71" s="868"/>
      <c r="AR71" s="868"/>
      <c r="AS71" s="868"/>
      <c r="AT71" s="868"/>
      <c r="AU71" s="868" t="s">
        <v>552</v>
      </c>
      <c r="AV71" s="868"/>
      <c r="AW71" s="868"/>
      <c r="AX71" s="868"/>
      <c r="AY71" s="868"/>
      <c r="AZ71" s="870"/>
      <c r="BA71" s="870"/>
      <c r="BB71" s="870"/>
      <c r="BC71" s="870"/>
      <c r="BD71" s="871"/>
      <c r="BE71" s="239"/>
      <c r="BF71" s="239"/>
      <c r="BG71" s="239"/>
      <c r="BH71" s="239"/>
      <c r="BI71" s="239"/>
      <c r="BJ71" s="239"/>
      <c r="BK71" s="239"/>
      <c r="BL71" s="239"/>
      <c r="BM71" s="239"/>
      <c r="BN71" s="239"/>
      <c r="BO71" s="239"/>
      <c r="BP71" s="239"/>
      <c r="BQ71" s="236">
        <v>65</v>
      </c>
      <c r="BR71" s="241"/>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28"/>
    </row>
    <row r="72" spans="1:131" ht="26.25" customHeight="1" x14ac:dyDescent="0.15">
      <c r="A72" s="236">
        <v>5</v>
      </c>
      <c r="B72" s="911" t="s">
        <v>559</v>
      </c>
      <c r="C72" s="912"/>
      <c r="D72" s="912"/>
      <c r="E72" s="912"/>
      <c r="F72" s="912"/>
      <c r="G72" s="912"/>
      <c r="H72" s="912"/>
      <c r="I72" s="912"/>
      <c r="J72" s="912"/>
      <c r="K72" s="912"/>
      <c r="L72" s="912"/>
      <c r="M72" s="912"/>
      <c r="N72" s="912"/>
      <c r="O72" s="912"/>
      <c r="P72" s="913"/>
      <c r="Q72" s="914">
        <v>5</v>
      </c>
      <c r="R72" s="868"/>
      <c r="S72" s="868"/>
      <c r="T72" s="868"/>
      <c r="U72" s="868"/>
      <c r="V72" s="868">
        <v>0</v>
      </c>
      <c r="W72" s="868"/>
      <c r="X72" s="868"/>
      <c r="Y72" s="868"/>
      <c r="Z72" s="868"/>
      <c r="AA72" s="868">
        <v>4</v>
      </c>
      <c r="AB72" s="868"/>
      <c r="AC72" s="868"/>
      <c r="AD72" s="868"/>
      <c r="AE72" s="868"/>
      <c r="AF72" s="868">
        <v>4</v>
      </c>
      <c r="AG72" s="868"/>
      <c r="AH72" s="868"/>
      <c r="AI72" s="868"/>
      <c r="AJ72" s="868"/>
      <c r="AK72" s="868" t="s">
        <v>552</v>
      </c>
      <c r="AL72" s="868"/>
      <c r="AM72" s="868"/>
      <c r="AN72" s="868"/>
      <c r="AO72" s="868"/>
      <c r="AP72" s="868" t="s">
        <v>552</v>
      </c>
      <c r="AQ72" s="868"/>
      <c r="AR72" s="868"/>
      <c r="AS72" s="868"/>
      <c r="AT72" s="868"/>
      <c r="AU72" s="868" t="s">
        <v>552</v>
      </c>
      <c r="AV72" s="868"/>
      <c r="AW72" s="868"/>
      <c r="AX72" s="868"/>
      <c r="AY72" s="868"/>
      <c r="AZ72" s="870"/>
      <c r="BA72" s="870"/>
      <c r="BB72" s="870"/>
      <c r="BC72" s="870"/>
      <c r="BD72" s="871"/>
      <c r="BE72" s="239"/>
      <c r="BF72" s="239"/>
      <c r="BG72" s="239"/>
      <c r="BH72" s="239"/>
      <c r="BI72" s="239"/>
      <c r="BJ72" s="239"/>
      <c r="BK72" s="239"/>
      <c r="BL72" s="239"/>
      <c r="BM72" s="239"/>
      <c r="BN72" s="239"/>
      <c r="BO72" s="239"/>
      <c r="BP72" s="239"/>
      <c r="BQ72" s="236">
        <v>66</v>
      </c>
      <c r="BR72" s="241"/>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28"/>
    </row>
    <row r="73" spans="1:131" ht="26.25" customHeight="1" x14ac:dyDescent="0.15">
      <c r="A73" s="236">
        <v>6</v>
      </c>
      <c r="B73" s="911" t="s">
        <v>560</v>
      </c>
      <c r="C73" s="912"/>
      <c r="D73" s="912"/>
      <c r="E73" s="912"/>
      <c r="F73" s="912"/>
      <c r="G73" s="912"/>
      <c r="H73" s="912"/>
      <c r="I73" s="912"/>
      <c r="J73" s="912"/>
      <c r="K73" s="912"/>
      <c r="L73" s="912"/>
      <c r="M73" s="912"/>
      <c r="N73" s="912"/>
      <c r="O73" s="912"/>
      <c r="P73" s="913"/>
      <c r="Q73" s="914">
        <v>5949</v>
      </c>
      <c r="R73" s="868"/>
      <c r="S73" s="868"/>
      <c r="T73" s="868"/>
      <c r="U73" s="868"/>
      <c r="V73" s="868">
        <v>4240</v>
      </c>
      <c r="W73" s="868"/>
      <c r="X73" s="868"/>
      <c r="Y73" s="868"/>
      <c r="Z73" s="868"/>
      <c r="AA73" s="868">
        <v>1709</v>
      </c>
      <c r="AB73" s="868"/>
      <c r="AC73" s="868"/>
      <c r="AD73" s="868"/>
      <c r="AE73" s="868"/>
      <c r="AF73" s="868">
        <v>1709</v>
      </c>
      <c r="AG73" s="868"/>
      <c r="AH73" s="868"/>
      <c r="AI73" s="868"/>
      <c r="AJ73" s="868"/>
      <c r="AK73" s="868" t="s">
        <v>552</v>
      </c>
      <c r="AL73" s="868"/>
      <c r="AM73" s="868"/>
      <c r="AN73" s="868"/>
      <c r="AO73" s="868"/>
      <c r="AP73" s="868" t="s">
        <v>552</v>
      </c>
      <c r="AQ73" s="868"/>
      <c r="AR73" s="868"/>
      <c r="AS73" s="868"/>
      <c r="AT73" s="868"/>
      <c r="AU73" s="868" t="s">
        <v>552</v>
      </c>
      <c r="AV73" s="868"/>
      <c r="AW73" s="868"/>
      <c r="AX73" s="868"/>
      <c r="AY73" s="868"/>
      <c r="AZ73" s="870"/>
      <c r="BA73" s="870"/>
      <c r="BB73" s="870"/>
      <c r="BC73" s="870"/>
      <c r="BD73" s="871"/>
      <c r="BE73" s="239"/>
      <c r="BF73" s="239"/>
      <c r="BG73" s="239"/>
      <c r="BH73" s="239"/>
      <c r="BI73" s="239"/>
      <c r="BJ73" s="239"/>
      <c r="BK73" s="239"/>
      <c r="BL73" s="239"/>
      <c r="BM73" s="239"/>
      <c r="BN73" s="239"/>
      <c r="BO73" s="239"/>
      <c r="BP73" s="239"/>
      <c r="BQ73" s="236">
        <v>67</v>
      </c>
      <c r="BR73" s="241"/>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28"/>
    </row>
    <row r="74" spans="1:131" ht="26.25" customHeight="1" x14ac:dyDescent="0.15">
      <c r="A74" s="236">
        <v>7</v>
      </c>
      <c r="B74" s="911" t="s">
        <v>561</v>
      </c>
      <c r="C74" s="912"/>
      <c r="D74" s="912"/>
      <c r="E74" s="912"/>
      <c r="F74" s="912"/>
      <c r="G74" s="912"/>
      <c r="H74" s="912"/>
      <c r="I74" s="912"/>
      <c r="J74" s="912"/>
      <c r="K74" s="912"/>
      <c r="L74" s="912"/>
      <c r="M74" s="912"/>
      <c r="N74" s="912"/>
      <c r="O74" s="912"/>
      <c r="P74" s="913"/>
      <c r="Q74" s="914">
        <v>1815</v>
      </c>
      <c r="R74" s="868"/>
      <c r="S74" s="868"/>
      <c r="T74" s="868"/>
      <c r="U74" s="868"/>
      <c r="V74" s="868">
        <v>1547</v>
      </c>
      <c r="W74" s="868"/>
      <c r="X74" s="868"/>
      <c r="Y74" s="868"/>
      <c r="Z74" s="868"/>
      <c r="AA74" s="868">
        <v>268</v>
      </c>
      <c r="AB74" s="868"/>
      <c r="AC74" s="868"/>
      <c r="AD74" s="868"/>
      <c r="AE74" s="868"/>
      <c r="AF74" s="868">
        <v>268</v>
      </c>
      <c r="AG74" s="868"/>
      <c r="AH74" s="868"/>
      <c r="AI74" s="868"/>
      <c r="AJ74" s="868"/>
      <c r="AK74" s="868">
        <v>62</v>
      </c>
      <c r="AL74" s="868"/>
      <c r="AM74" s="868"/>
      <c r="AN74" s="868"/>
      <c r="AO74" s="868"/>
      <c r="AP74" s="868">
        <v>1411</v>
      </c>
      <c r="AQ74" s="868"/>
      <c r="AR74" s="868"/>
      <c r="AS74" s="868"/>
      <c r="AT74" s="868"/>
      <c r="AU74" s="868">
        <v>105</v>
      </c>
      <c r="AV74" s="868"/>
      <c r="AW74" s="868"/>
      <c r="AX74" s="868"/>
      <c r="AY74" s="868"/>
      <c r="AZ74" s="870" t="s">
        <v>569</v>
      </c>
      <c r="BA74" s="870"/>
      <c r="BB74" s="870"/>
      <c r="BC74" s="870"/>
      <c r="BD74" s="871"/>
      <c r="BE74" s="239"/>
      <c r="BF74" s="239"/>
      <c r="BG74" s="239"/>
      <c r="BH74" s="239"/>
      <c r="BI74" s="239"/>
      <c r="BJ74" s="239"/>
      <c r="BK74" s="239"/>
      <c r="BL74" s="239"/>
      <c r="BM74" s="239"/>
      <c r="BN74" s="239"/>
      <c r="BO74" s="239"/>
      <c r="BP74" s="239"/>
      <c r="BQ74" s="236">
        <v>68</v>
      </c>
      <c r="BR74" s="241"/>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28"/>
    </row>
    <row r="75" spans="1:131" ht="26.25" customHeight="1" x14ac:dyDescent="0.15">
      <c r="A75" s="236">
        <v>8</v>
      </c>
      <c r="B75" s="911" t="s">
        <v>562</v>
      </c>
      <c r="C75" s="912"/>
      <c r="D75" s="912"/>
      <c r="E75" s="912"/>
      <c r="F75" s="912"/>
      <c r="G75" s="912"/>
      <c r="H75" s="912"/>
      <c r="I75" s="912"/>
      <c r="J75" s="912"/>
      <c r="K75" s="912"/>
      <c r="L75" s="912"/>
      <c r="M75" s="912"/>
      <c r="N75" s="912"/>
      <c r="O75" s="912"/>
      <c r="P75" s="913"/>
      <c r="Q75" s="915">
        <v>2</v>
      </c>
      <c r="R75" s="916"/>
      <c r="S75" s="916"/>
      <c r="T75" s="916"/>
      <c r="U75" s="872"/>
      <c r="V75" s="917">
        <v>1</v>
      </c>
      <c r="W75" s="916"/>
      <c r="X75" s="916"/>
      <c r="Y75" s="916"/>
      <c r="Z75" s="872"/>
      <c r="AA75" s="917">
        <v>1</v>
      </c>
      <c r="AB75" s="916"/>
      <c r="AC75" s="916"/>
      <c r="AD75" s="916"/>
      <c r="AE75" s="872"/>
      <c r="AF75" s="917">
        <v>1</v>
      </c>
      <c r="AG75" s="916"/>
      <c r="AH75" s="916"/>
      <c r="AI75" s="916"/>
      <c r="AJ75" s="872"/>
      <c r="AK75" s="917" t="s">
        <v>552</v>
      </c>
      <c r="AL75" s="916"/>
      <c r="AM75" s="916"/>
      <c r="AN75" s="916"/>
      <c r="AO75" s="872"/>
      <c r="AP75" s="917" t="s">
        <v>552</v>
      </c>
      <c r="AQ75" s="916"/>
      <c r="AR75" s="916"/>
      <c r="AS75" s="916"/>
      <c r="AT75" s="872"/>
      <c r="AU75" s="917" t="s">
        <v>552</v>
      </c>
      <c r="AV75" s="916"/>
      <c r="AW75" s="916"/>
      <c r="AX75" s="916"/>
      <c r="AY75" s="872"/>
      <c r="AZ75" s="870"/>
      <c r="BA75" s="870"/>
      <c r="BB75" s="870"/>
      <c r="BC75" s="870"/>
      <c r="BD75" s="871"/>
      <c r="BE75" s="239"/>
      <c r="BF75" s="239"/>
      <c r="BG75" s="239"/>
      <c r="BH75" s="239"/>
      <c r="BI75" s="239"/>
      <c r="BJ75" s="239"/>
      <c r="BK75" s="239"/>
      <c r="BL75" s="239"/>
      <c r="BM75" s="239"/>
      <c r="BN75" s="239"/>
      <c r="BO75" s="239"/>
      <c r="BP75" s="239"/>
      <c r="BQ75" s="236">
        <v>69</v>
      </c>
      <c r="BR75" s="241"/>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28"/>
    </row>
    <row r="76" spans="1:131" ht="26.25" customHeight="1" x14ac:dyDescent="0.15">
      <c r="A76" s="236">
        <v>9</v>
      </c>
      <c r="B76" s="911" t="s">
        <v>563</v>
      </c>
      <c r="C76" s="912"/>
      <c r="D76" s="912"/>
      <c r="E76" s="912"/>
      <c r="F76" s="912"/>
      <c r="G76" s="912"/>
      <c r="H76" s="912"/>
      <c r="I76" s="912"/>
      <c r="J76" s="912"/>
      <c r="K76" s="912"/>
      <c r="L76" s="912"/>
      <c r="M76" s="912"/>
      <c r="N76" s="912"/>
      <c r="O76" s="912"/>
      <c r="P76" s="913"/>
      <c r="Q76" s="915">
        <v>752</v>
      </c>
      <c r="R76" s="916"/>
      <c r="S76" s="916"/>
      <c r="T76" s="916"/>
      <c r="U76" s="872"/>
      <c r="V76" s="917">
        <v>743</v>
      </c>
      <c r="W76" s="916"/>
      <c r="X76" s="916"/>
      <c r="Y76" s="916"/>
      <c r="Z76" s="872"/>
      <c r="AA76" s="917">
        <v>9</v>
      </c>
      <c r="AB76" s="916"/>
      <c r="AC76" s="916"/>
      <c r="AD76" s="916"/>
      <c r="AE76" s="872"/>
      <c r="AF76" s="917">
        <v>9</v>
      </c>
      <c r="AG76" s="916"/>
      <c r="AH76" s="916"/>
      <c r="AI76" s="916"/>
      <c r="AJ76" s="872"/>
      <c r="AK76" s="917">
        <v>15</v>
      </c>
      <c r="AL76" s="916"/>
      <c r="AM76" s="916"/>
      <c r="AN76" s="916"/>
      <c r="AO76" s="872"/>
      <c r="AP76" s="917">
        <v>12</v>
      </c>
      <c r="AQ76" s="916"/>
      <c r="AR76" s="916"/>
      <c r="AS76" s="916"/>
      <c r="AT76" s="872"/>
      <c r="AU76" s="917">
        <v>7</v>
      </c>
      <c r="AV76" s="916"/>
      <c r="AW76" s="916"/>
      <c r="AX76" s="916"/>
      <c r="AY76" s="872"/>
      <c r="AZ76" s="870" t="s">
        <v>570</v>
      </c>
      <c r="BA76" s="870"/>
      <c r="BB76" s="870"/>
      <c r="BC76" s="870"/>
      <c r="BD76" s="871"/>
      <c r="BE76" s="239"/>
      <c r="BF76" s="239"/>
      <c r="BG76" s="239"/>
      <c r="BH76" s="239"/>
      <c r="BI76" s="239"/>
      <c r="BJ76" s="239"/>
      <c r="BK76" s="239"/>
      <c r="BL76" s="239"/>
      <c r="BM76" s="239"/>
      <c r="BN76" s="239"/>
      <c r="BO76" s="239"/>
      <c r="BP76" s="239"/>
      <c r="BQ76" s="236">
        <v>70</v>
      </c>
      <c r="BR76" s="241"/>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28"/>
    </row>
    <row r="77" spans="1:131" ht="26.25" customHeight="1" x14ac:dyDescent="0.15">
      <c r="A77" s="236">
        <v>10</v>
      </c>
      <c r="B77" s="911" t="s">
        <v>564</v>
      </c>
      <c r="C77" s="912"/>
      <c r="D77" s="912"/>
      <c r="E77" s="912"/>
      <c r="F77" s="912"/>
      <c r="G77" s="912"/>
      <c r="H77" s="912"/>
      <c r="I77" s="912"/>
      <c r="J77" s="912"/>
      <c r="K77" s="912"/>
      <c r="L77" s="912"/>
      <c r="M77" s="912"/>
      <c r="N77" s="912"/>
      <c r="O77" s="912"/>
      <c r="P77" s="913"/>
      <c r="Q77" s="915">
        <v>383</v>
      </c>
      <c r="R77" s="916"/>
      <c r="S77" s="916"/>
      <c r="T77" s="916"/>
      <c r="U77" s="872"/>
      <c r="V77" s="917">
        <v>373</v>
      </c>
      <c r="W77" s="916"/>
      <c r="X77" s="916"/>
      <c r="Y77" s="916"/>
      <c r="Z77" s="872"/>
      <c r="AA77" s="917">
        <v>9</v>
      </c>
      <c r="AB77" s="916"/>
      <c r="AC77" s="916"/>
      <c r="AD77" s="916"/>
      <c r="AE77" s="872"/>
      <c r="AF77" s="917">
        <v>9</v>
      </c>
      <c r="AG77" s="916"/>
      <c r="AH77" s="916"/>
      <c r="AI77" s="916"/>
      <c r="AJ77" s="872"/>
      <c r="AK77" s="917">
        <v>6</v>
      </c>
      <c r="AL77" s="916"/>
      <c r="AM77" s="916"/>
      <c r="AN77" s="916"/>
      <c r="AO77" s="872"/>
      <c r="AP77" s="917">
        <v>49</v>
      </c>
      <c r="AQ77" s="916"/>
      <c r="AR77" s="916"/>
      <c r="AS77" s="916"/>
      <c r="AT77" s="872"/>
      <c r="AU77" s="917">
        <v>19</v>
      </c>
      <c r="AV77" s="916"/>
      <c r="AW77" s="916"/>
      <c r="AX77" s="916"/>
      <c r="AY77" s="872"/>
      <c r="AZ77" s="870" t="s">
        <v>568</v>
      </c>
      <c r="BA77" s="870"/>
      <c r="BB77" s="870"/>
      <c r="BC77" s="870"/>
      <c r="BD77" s="871"/>
      <c r="BE77" s="239"/>
      <c r="BF77" s="239"/>
      <c r="BG77" s="239"/>
      <c r="BH77" s="239"/>
      <c r="BI77" s="239"/>
      <c r="BJ77" s="239"/>
      <c r="BK77" s="239"/>
      <c r="BL77" s="239"/>
      <c r="BM77" s="239"/>
      <c r="BN77" s="239"/>
      <c r="BO77" s="239"/>
      <c r="BP77" s="239"/>
      <c r="BQ77" s="236">
        <v>71</v>
      </c>
      <c r="BR77" s="241"/>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28"/>
    </row>
    <row r="78" spans="1:131" ht="26.25" customHeight="1" x14ac:dyDescent="0.15">
      <c r="A78" s="236">
        <v>11</v>
      </c>
      <c r="B78" s="911" t="s">
        <v>565</v>
      </c>
      <c r="C78" s="912"/>
      <c r="D78" s="912"/>
      <c r="E78" s="912"/>
      <c r="F78" s="912"/>
      <c r="G78" s="912"/>
      <c r="H78" s="912"/>
      <c r="I78" s="912"/>
      <c r="J78" s="912"/>
      <c r="K78" s="912"/>
      <c r="L78" s="912"/>
      <c r="M78" s="912"/>
      <c r="N78" s="912"/>
      <c r="O78" s="912"/>
      <c r="P78" s="913"/>
      <c r="Q78" s="914">
        <v>7489</v>
      </c>
      <c r="R78" s="868"/>
      <c r="S78" s="868"/>
      <c r="T78" s="868"/>
      <c r="U78" s="868"/>
      <c r="V78" s="868">
        <v>7064</v>
      </c>
      <c r="W78" s="868"/>
      <c r="X78" s="868"/>
      <c r="Y78" s="868"/>
      <c r="Z78" s="868"/>
      <c r="AA78" s="868">
        <v>425</v>
      </c>
      <c r="AB78" s="868"/>
      <c r="AC78" s="868"/>
      <c r="AD78" s="868"/>
      <c r="AE78" s="868"/>
      <c r="AF78" s="868">
        <v>425</v>
      </c>
      <c r="AG78" s="868"/>
      <c r="AH78" s="868"/>
      <c r="AI78" s="868"/>
      <c r="AJ78" s="868"/>
      <c r="AK78" s="868">
        <v>66</v>
      </c>
      <c r="AL78" s="868"/>
      <c r="AM78" s="868"/>
      <c r="AN78" s="868"/>
      <c r="AO78" s="868"/>
      <c r="AP78" s="868" t="s">
        <v>552</v>
      </c>
      <c r="AQ78" s="868"/>
      <c r="AR78" s="868"/>
      <c r="AS78" s="868"/>
      <c r="AT78" s="868"/>
      <c r="AU78" s="868" t="s">
        <v>552</v>
      </c>
      <c r="AV78" s="868"/>
      <c r="AW78" s="868"/>
      <c r="AX78" s="868"/>
      <c r="AY78" s="868"/>
      <c r="AZ78" s="870"/>
      <c r="BA78" s="870"/>
      <c r="BB78" s="870"/>
      <c r="BC78" s="870"/>
      <c r="BD78" s="871"/>
      <c r="BE78" s="239"/>
      <c r="BF78" s="239"/>
      <c r="BG78" s="239"/>
      <c r="BH78" s="239"/>
      <c r="BI78" s="239"/>
      <c r="BJ78" s="228"/>
      <c r="BK78" s="228"/>
      <c r="BL78" s="228"/>
      <c r="BM78" s="228"/>
      <c r="BN78" s="228"/>
      <c r="BO78" s="239"/>
      <c r="BP78" s="239"/>
      <c r="BQ78" s="236">
        <v>72</v>
      </c>
      <c r="BR78" s="241"/>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28"/>
    </row>
    <row r="79" spans="1:131" ht="26.25" customHeight="1" x14ac:dyDescent="0.15">
      <c r="A79" s="236">
        <v>12</v>
      </c>
      <c r="B79" s="911" t="s">
        <v>566</v>
      </c>
      <c r="C79" s="912"/>
      <c r="D79" s="912"/>
      <c r="E79" s="912"/>
      <c r="F79" s="912"/>
      <c r="G79" s="912"/>
      <c r="H79" s="912"/>
      <c r="I79" s="912"/>
      <c r="J79" s="912"/>
      <c r="K79" s="912"/>
      <c r="L79" s="912"/>
      <c r="M79" s="912"/>
      <c r="N79" s="912"/>
      <c r="O79" s="912"/>
      <c r="P79" s="913"/>
      <c r="Q79" s="914">
        <v>264</v>
      </c>
      <c r="R79" s="868"/>
      <c r="S79" s="868"/>
      <c r="T79" s="868"/>
      <c r="U79" s="868"/>
      <c r="V79" s="868">
        <v>227</v>
      </c>
      <c r="W79" s="868"/>
      <c r="X79" s="868"/>
      <c r="Y79" s="868"/>
      <c r="Z79" s="868"/>
      <c r="AA79" s="868">
        <v>37</v>
      </c>
      <c r="AB79" s="868"/>
      <c r="AC79" s="868"/>
      <c r="AD79" s="868"/>
      <c r="AE79" s="868"/>
      <c r="AF79" s="868">
        <v>37</v>
      </c>
      <c r="AG79" s="868"/>
      <c r="AH79" s="868"/>
      <c r="AI79" s="868"/>
      <c r="AJ79" s="868"/>
      <c r="AK79" s="868" t="s">
        <v>552</v>
      </c>
      <c r="AL79" s="868"/>
      <c r="AM79" s="868"/>
      <c r="AN79" s="868"/>
      <c r="AO79" s="868"/>
      <c r="AP79" s="868" t="s">
        <v>552</v>
      </c>
      <c r="AQ79" s="868"/>
      <c r="AR79" s="868"/>
      <c r="AS79" s="868"/>
      <c r="AT79" s="868"/>
      <c r="AU79" s="868" t="s">
        <v>552</v>
      </c>
      <c r="AV79" s="868"/>
      <c r="AW79" s="868"/>
      <c r="AX79" s="868"/>
      <c r="AY79" s="868"/>
      <c r="AZ79" s="870"/>
      <c r="BA79" s="870"/>
      <c r="BB79" s="870"/>
      <c r="BC79" s="870"/>
      <c r="BD79" s="871"/>
      <c r="BE79" s="239"/>
      <c r="BF79" s="239"/>
      <c r="BG79" s="239"/>
      <c r="BH79" s="239"/>
      <c r="BI79" s="239"/>
      <c r="BJ79" s="228"/>
      <c r="BK79" s="228"/>
      <c r="BL79" s="228"/>
      <c r="BM79" s="228"/>
      <c r="BN79" s="228"/>
      <c r="BO79" s="239"/>
      <c r="BP79" s="239"/>
      <c r="BQ79" s="236">
        <v>73</v>
      </c>
      <c r="BR79" s="241"/>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28"/>
    </row>
    <row r="80" spans="1:131" ht="26.25" customHeight="1" x14ac:dyDescent="0.15">
      <c r="A80" s="236">
        <v>13</v>
      </c>
      <c r="B80" s="911" t="s">
        <v>567</v>
      </c>
      <c r="C80" s="912"/>
      <c r="D80" s="912"/>
      <c r="E80" s="912"/>
      <c r="F80" s="912"/>
      <c r="G80" s="912"/>
      <c r="H80" s="912"/>
      <c r="I80" s="912"/>
      <c r="J80" s="912"/>
      <c r="K80" s="912"/>
      <c r="L80" s="912"/>
      <c r="M80" s="912"/>
      <c r="N80" s="912"/>
      <c r="O80" s="912"/>
      <c r="P80" s="913"/>
      <c r="Q80" s="914">
        <v>295194</v>
      </c>
      <c r="R80" s="868"/>
      <c r="S80" s="868"/>
      <c r="T80" s="868"/>
      <c r="U80" s="868"/>
      <c r="V80" s="868">
        <v>282398</v>
      </c>
      <c r="W80" s="868"/>
      <c r="X80" s="868"/>
      <c r="Y80" s="868"/>
      <c r="Z80" s="868"/>
      <c r="AA80" s="868">
        <v>12796</v>
      </c>
      <c r="AB80" s="868"/>
      <c r="AC80" s="868"/>
      <c r="AD80" s="868"/>
      <c r="AE80" s="868"/>
      <c r="AF80" s="868">
        <v>12796</v>
      </c>
      <c r="AG80" s="868"/>
      <c r="AH80" s="868"/>
      <c r="AI80" s="868"/>
      <c r="AJ80" s="868"/>
      <c r="AK80" s="868" t="s">
        <v>552</v>
      </c>
      <c r="AL80" s="868"/>
      <c r="AM80" s="868"/>
      <c r="AN80" s="868"/>
      <c r="AO80" s="868"/>
      <c r="AP80" s="868" t="s">
        <v>552</v>
      </c>
      <c r="AQ80" s="868"/>
      <c r="AR80" s="868"/>
      <c r="AS80" s="868"/>
      <c r="AT80" s="868"/>
      <c r="AU80" s="868" t="s">
        <v>552</v>
      </c>
      <c r="AV80" s="868"/>
      <c r="AW80" s="868"/>
      <c r="AX80" s="868"/>
      <c r="AY80" s="868"/>
      <c r="AZ80" s="870"/>
      <c r="BA80" s="870"/>
      <c r="BB80" s="870"/>
      <c r="BC80" s="870"/>
      <c r="BD80" s="871"/>
      <c r="BE80" s="239"/>
      <c r="BF80" s="239"/>
      <c r="BG80" s="239"/>
      <c r="BH80" s="239"/>
      <c r="BI80" s="239"/>
      <c r="BJ80" s="239"/>
      <c r="BK80" s="239"/>
      <c r="BL80" s="239"/>
      <c r="BM80" s="239"/>
      <c r="BN80" s="239"/>
      <c r="BO80" s="239"/>
      <c r="BP80" s="239"/>
      <c r="BQ80" s="236">
        <v>74</v>
      </c>
      <c r="BR80" s="241"/>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28"/>
    </row>
    <row r="81" spans="1:131" ht="26.25" customHeight="1" x14ac:dyDescent="0.15">
      <c r="A81" s="236">
        <v>14</v>
      </c>
      <c r="B81" s="911"/>
      <c r="C81" s="912"/>
      <c r="D81" s="912"/>
      <c r="E81" s="912"/>
      <c r="F81" s="912"/>
      <c r="G81" s="912"/>
      <c r="H81" s="912"/>
      <c r="I81" s="912"/>
      <c r="J81" s="912"/>
      <c r="K81" s="912"/>
      <c r="L81" s="912"/>
      <c r="M81" s="912"/>
      <c r="N81" s="912"/>
      <c r="O81" s="912"/>
      <c r="P81" s="913"/>
      <c r="Q81" s="914"/>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70"/>
      <c r="BA81" s="870"/>
      <c r="BB81" s="870"/>
      <c r="BC81" s="870"/>
      <c r="BD81" s="871"/>
      <c r="BE81" s="239"/>
      <c r="BF81" s="239"/>
      <c r="BG81" s="239"/>
      <c r="BH81" s="239"/>
      <c r="BI81" s="239"/>
      <c r="BJ81" s="239"/>
      <c r="BK81" s="239"/>
      <c r="BL81" s="239"/>
      <c r="BM81" s="239"/>
      <c r="BN81" s="239"/>
      <c r="BO81" s="239"/>
      <c r="BP81" s="239"/>
      <c r="BQ81" s="236">
        <v>75</v>
      </c>
      <c r="BR81" s="241"/>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28"/>
    </row>
    <row r="82" spans="1:131" ht="26.25" customHeight="1" x14ac:dyDescent="0.15">
      <c r="A82" s="236">
        <v>15</v>
      </c>
      <c r="B82" s="911"/>
      <c r="C82" s="912"/>
      <c r="D82" s="912"/>
      <c r="E82" s="912"/>
      <c r="F82" s="912"/>
      <c r="G82" s="912"/>
      <c r="H82" s="912"/>
      <c r="I82" s="912"/>
      <c r="J82" s="912"/>
      <c r="K82" s="912"/>
      <c r="L82" s="912"/>
      <c r="M82" s="912"/>
      <c r="N82" s="912"/>
      <c r="O82" s="912"/>
      <c r="P82" s="913"/>
      <c r="Q82" s="914"/>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68"/>
      <c r="AS82" s="868"/>
      <c r="AT82" s="868"/>
      <c r="AU82" s="868"/>
      <c r="AV82" s="868"/>
      <c r="AW82" s="868"/>
      <c r="AX82" s="868"/>
      <c r="AY82" s="868"/>
      <c r="AZ82" s="870"/>
      <c r="BA82" s="870"/>
      <c r="BB82" s="870"/>
      <c r="BC82" s="870"/>
      <c r="BD82" s="871"/>
      <c r="BE82" s="239"/>
      <c r="BF82" s="239"/>
      <c r="BG82" s="239"/>
      <c r="BH82" s="239"/>
      <c r="BI82" s="239"/>
      <c r="BJ82" s="239"/>
      <c r="BK82" s="239"/>
      <c r="BL82" s="239"/>
      <c r="BM82" s="239"/>
      <c r="BN82" s="239"/>
      <c r="BO82" s="239"/>
      <c r="BP82" s="239"/>
      <c r="BQ82" s="236">
        <v>76</v>
      </c>
      <c r="BR82" s="241"/>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28"/>
    </row>
    <row r="83" spans="1:131" ht="26.25" customHeight="1" x14ac:dyDescent="0.15">
      <c r="A83" s="236">
        <v>16</v>
      </c>
      <c r="B83" s="911"/>
      <c r="C83" s="912"/>
      <c r="D83" s="912"/>
      <c r="E83" s="912"/>
      <c r="F83" s="912"/>
      <c r="G83" s="912"/>
      <c r="H83" s="912"/>
      <c r="I83" s="912"/>
      <c r="J83" s="912"/>
      <c r="K83" s="912"/>
      <c r="L83" s="912"/>
      <c r="M83" s="912"/>
      <c r="N83" s="912"/>
      <c r="O83" s="912"/>
      <c r="P83" s="913"/>
      <c r="Q83" s="914"/>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70"/>
      <c r="BA83" s="870"/>
      <c r="BB83" s="870"/>
      <c r="BC83" s="870"/>
      <c r="BD83" s="871"/>
      <c r="BE83" s="239"/>
      <c r="BF83" s="239"/>
      <c r="BG83" s="239"/>
      <c r="BH83" s="239"/>
      <c r="BI83" s="239"/>
      <c r="BJ83" s="239"/>
      <c r="BK83" s="239"/>
      <c r="BL83" s="239"/>
      <c r="BM83" s="239"/>
      <c r="BN83" s="239"/>
      <c r="BO83" s="239"/>
      <c r="BP83" s="239"/>
      <c r="BQ83" s="236">
        <v>77</v>
      </c>
      <c r="BR83" s="241"/>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28"/>
    </row>
    <row r="84" spans="1:131" ht="26.25" customHeight="1" x14ac:dyDescent="0.15">
      <c r="A84" s="236">
        <v>17</v>
      </c>
      <c r="B84" s="911"/>
      <c r="C84" s="912"/>
      <c r="D84" s="912"/>
      <c r="E84" s="912"/>
      <c r="F84" s="912"/>
      <c r="G84" s="912"/>
      <c r="H84" s="912"/>
      <c r="I84" s="912"/>
      <c r="J84" s="912"/>
      <c r="K84" s="912"/>
      <c r="L84" s="912"/>
      <c r="M84" s="912"/>
      <c r="N84" s="912"/>
      <c r="O84" s="912"/>
      <c r="P84" s="913"/>
      <c r="Q84" s="914"/>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70"/>
      <c r="BA84" s="870"/>
      <c r="BB84" s="870"/>
      <c r="BC84" s="870"/>
      <c r="BD84" s="871"/>
      <c r="BE84" s="239"/>
      <c r="BF84" s="239"/>
      <c r="BG84" s="239"/>
      <c r="BH84" s="239"/>
      <c r="BI84" s="239"/>
      <c r="BJ84" s="239"/>
      <c r="BK84" s="239"/>
      <c r="BL84" s="239"/>
      <c r="BM84" s="239"/>
      <c r="BN84" s="239"/>
      <c r="BO84" s="239"/>
      <c r="BP84" s="239"/>
      <c r="BQ84" s="236">
        <v>78</v>
      </c>
      <c r="BR84" s="241"/>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28"/>
    </row>
    <row r="85" spans="1:131" ht="26.25" customHeight="1" x14ac:dyDescent="0.15">
      <c r="A85" s="236">
        <v>18</v>
      </c>
      <c r="B85" s="911"/>
      <c r="C85" s="912"/>
      <c r="D85" s="912"/>
      <c r="E85" s="912"/>
      <c r="F85" s="912"/>
      <c r="G85" s="912"/>
      <c r="H85" s="912"/>
      <c r="I85" s="912"/>
      <c r="J85" s="912"/>
      <c r="K85" s="912"/>
      <c r="L85" s="912"/>
      <c r="M85" s="912"/>
      <c r="N85" s="912"/>
      <c r="O85" s="912"/>
      <c r="P85" s="913"/>
      <c r="Q85" s="914"/>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70"/>
      <c r="BA85" s="870"/>
      <c r="BB85" s="870"/>
      <c r="BC85" s="870"/>
      <c r="BD85" s="871"/>
      <c r="BE85" s="239"/>
      <c r="BF85" s="239"/>
      <c r="BG85" s="239"/>
      <c r="BH85" s="239"/>
      <c r="BI85" s="239"/>
      <c r="BJ85" s="239"/>
      <c r="BK85" s="239"/>
      <c r="BL85" s="239"/>
      <c r="BM85" s="239"/>
      <c r="BN85" s="239"/>
      <c r="BO85" s="239"/>
      <c r="BP85" s="239"/>
      <c r="BQ85" s="236">
        <v>79</v>
      </c>
      <c r="BR85" s="241"/>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28"/>
    </row>
    <row r="86" spans="1:131" ht="26.25" customHeight="1" x14ac:dyDescent="0.15">
      <c r="A86" s="236">
        <v>19</v>
      </c>
      <c r="B86" s="911"/>
      <c r="C86" s="912"/>
      <c r="D86" s="912"/>
      <c r="E86" s="912"/>
      <c r="F86" s="912"/>
      <c r="G86" s="912"/>
      <c r="H86" s="912"/>
      <c r="I86" s="912"/>
      <c r="J86" s="912"/>
      <c r="K86" s="912"/>
      <c r="L86" s="912"/>
      <c r="M86" s="912"/>
      <c r="N86" s="912"/>
      <c r="O86" s="912"/>
      <c r="P86" s="913"/>
      <c r="Q86" s="914"/>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70"/>
      <c r="BA86" s="870"/>
      <c r="BB86" s="870"/>
      <c r="BC86" s="870"/>
      <c r="BD86" s="871"/>
      <c r="BE86" s="239"/>
      <c r="BF86" s="239"/>
      <c r="BG86" s="239"/>
      <c r="BH86" s="239"/>
      <c r="BI86" s="239"/>
      <c r="BJ86" s="239"/>
      <c r="BK86" s="239"/>
      <c r="BL86" s="239"/>
      <c r="BM86" s="239"/>
      <c r="BN86" s="239"/>
      <c r="BO86" s="239"/>
      <c r="BP86" s="239"/>
      <c r="BQ86" s="236">
        <v>80</v>
      </c>
      <c r="BR86" s="241"/>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28"/>
    </row>
    <row r="87" spans="1:131" ht="26.25" customHeight="1" x14ac:dyDescent="0.15">
      <c r="A87" s="242">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39"/>
      <c r="BF87" s="239"/>
      <c r="BG87" s="239"/>
      <c r="BH87" s="239"/>
      <c r="BI87" s="239"/>
      <c r="BJ87" s="239"/>
      <c r="BK87" s="239"/>
      <c r="BL87" s="239"/>
      <c r="BM87" s="239"/>
      <c r="BN87" s="239"/>
      <c r="BO87" s="239"/>
      <c r="BP87" s="239"/>
      <c r="BQ87" s="236">
        <v>81</v>
      </c>
      <c r="BR87" s="241"/>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28"/>
    </row>
    <row r="88" spans="1:131" ht="26.25" customHeight="1" thickBot="1" x14ac:dyDescent="0.2">
      <c r="A88" s="238" t="s">
        <v>378</v>
      </c>
      <c r="B88" s="827" t="s">
        <v>404</v>
      </c>
      <c r="C88" s="828"/>
      <c r="D88" s="828"/>
      <c r="E88" s="828"/>
      <c r="F88" s="828"/>
      <c r="G88" s="828"/>
      <c r="H88" s="828"/>
      <c r="I88" s="828"/>
      <c r="J88" s="828"/>
      <c r="K88" s="828"/>
      <c r="L88" s="828"/>
      <c r="M88" s="828"/>
      <c r="N88" s="828"/>
      <c r="O88" s="828"/>
      <c r="P88" s="829"/>
      <c r="Q88" s="878"/>
      <c r="R88" s="879"/>
      <c r="S88" s="879"/>
      <c r="T88" s="879"/>
      <c r="U88" s="879"/>
      <c r="V88" s="879"/>
      <c r="W88" s="879"/>
      <c r="X88" s="879"/>
      <c r="Y88" s="879"/>
      <c r="Z88" s="879"/>
      <c r="AA88" s="879"/>
      <c r="AB88" s="879"/>
      <c r="AC88" s="879"/>
      <c r="AD88" s="879"/>
      <c r="AE88" s="879"/>
      <c r="AF88" s="882">
        <v>15415</v>
      </c>
      <c r="AG88" s="882"/>
      <c r="AH88" s="882"/>
      <c r="AI88" s="882"/>
      <c r="AJ88" s="882"/>
      <c r="AK88" s="879"/>
      <c r="AL88" s="879"/>
      <c r="AM88" s="879"/>
      <c r="AN88" s="879"/>
      <c r="AO88" s="879"/>
      <c r="AP88" s="882">
        <v>1577</v>
      </c>
      <c r="AQ88" s="882"/>
      <c r="AR88" s="882"/>
      <c r="AS88" s="882"/>
      <c r="AT88" s="882"/>
      <c r="AU88" s="882">
        <v>178</v>
      </c>
      <c r="AV88" s="882"/>
      <c r="AW88" s="882"/>
      <c r="AX88" s="882"/>
      <c r="AY88" s="882"/>
      <c r="AZ88" s="887"/>
      <c r="BA88" s="887"/>
      <c r="BB88" s="887"/>
      <c r="BC88" s="887"/>
      <c r="BD88" s="888"/>
      <c r="BE88" s="239"/>
      <c r="BF88" s="239"/>
      <c r="BG88" s="239"/>
      <c r="BH88" s="239"/>
      <c r="BI88" s="239"/>
      <c r="BJ88" s="239"/>
      <c r="BK88" s="239"/>
      <c r="BL88" s="239"/>
      <c r="BM88" s="239"/>
      <c r="BN88" s="239"/>
      <c r="BO88" s="239"/>
      <c r="BP88" s="239"/>
      <c r="BQ88" s="236">
        <v>82</v>
      </c>
      <c r="BR88" s="241"/>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378</v>
      </c>
      <c r="BR102" s="827" t="s">
        <v>405</v>
      </c>
      <c r="BS102" s="828"/>
      <c r="BT102" s="828"/>
      <c r="BU102" s="828"/>
      <c r="BV102" s="828"/>
      <c r="BW102" s="828"/>
      <c r="BX102" s="828"/>
      <c r="BY102" s="828"/>
      <c r="BZ102" s="828"/>
      <c r="CA102" s="828"/>
      <c r="CB102" s="828"/>
      <c r="CC102" s="828"/>
      <c r="CD102" s="828"/>
      <c r="CE102" s="828"/>
      <c r="CF102" s="828"/>
      <c r="CG102" s="829"/>
      <c r="CH102" s="925"/>
      <c r="CI102" s="926"/>
      <c r="CJ102" s="926"/>
      <c r="CK102" s="926"/>
      <c r="CL102" s="927"/>
      <c r="CM102" s="925"/>
      <c r="CN102" s="926"/>
      <c r="CO102" s="926"/>
      <c r="CP102" s="926"/>
      <c r="CQ102" s="927"/>
      <c r="CR102" s="928"/>
      <c r="CS102" s="890"/>
      <c r="CT102" s="890"/>
      <c r="CU102" s="890"/>
      <c r="CV102" s="929"/>
      <c r="CW102" s="928"/>
      <c r="CX102" s="890"/>
      <c r="CY102" s="890"/>
      <c r="CZ102" s="890"/>
      <c r="DA102" s="929"/>
      <c r="DB102" s="928"/>
      <c r="DC102" s="890"/>
      <c r="DD102" s="890"/>
      <c r="DE102" s="890"/>
      <c r="DF102" s="929"/>
      <c r="DG102" s="928"/>
      <c r="DH102" s="890"/>
      <c r="DI102" s="890"/>
      <c r="DJ102" s="890"/>
      <c r="DK102" s="929"/>
      <c r="DL102" s="928"/>
      <c r="DM102" s="890"/>
      <c r="DN102" s="890"/>
      <c r="DO102" s="890"/>
      <c r="DP102" s="929"/>
      <c r="DQ102" s="928"/>
      <c r="DR102" s="890"/>
      <c r="DS102" s="890"/>
      <c r="DT102" s="890"/>
      <c r="DU102" s="929"/>
      <c r="DV102" s="827"/>
      <c r="DW102" s="828"/>
      <c r="DX102" s="828"/>
      <c r="DY102" s="828"/>
      <c r="DZ102" s="952"/>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408</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409</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8" customFormat="1" ht="26.25" customHeight="1" x14ac:dyDescent="0.15">
      <c r="A109" s="950" t="s">
        <v>412</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413</v>
      </c>
      <c r="AB109" s="931"/>
      <c r="AC109" s="931"/>
      <c r="AD109" s="931"/>
      <c r="AE109" s="932"/>
      <c r="AF109" s="930" t="s">
        <v>414</v>
      </c>
      <c r="AG109" s="931"/>
      <c r="AH109" s="931"/>
      <c r="AI109" s="931"/>
      <c r="AJ109" s="932"/>
      <c r="AK109" s="930" t="s">
        <v>294</v>
      </c>
      <c r="AL109" s="931"/>
      <c r="AM109" s="931"/>
      <c r="AN109" s="931"/>
      <c r="AO109" s="932"/>
      <c r="AP109" s="930" t="s">
        <v>415</v>
      </c>
      <c r="AQ109" s="931"/>
      <c r="AR109" s="931"/>
      <c r="AS109" s="931"/>
      <c r="AT109" s="933"/>
      <c r="AU109" s="950" t="s">
        <v>412</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413</v>
      </c>
      <c r="BR109" s="931"/>
      <c r="BS109" s="931"/>
      <c r="BT109" s="931"/>
      <c r="BU109" s="932"/>
      <c r="BV109" s="930" t="s">
        <v>414</v>
      </c>
      <c r="BW109" s="931"/>
      <c r="BX109" s="931"/>
      <c r="BY109" s="931"/>
      <c r="BZ109" s="932"/>
      <c r="CA109" s="930" t="s">
        <v>294</v>
      </c>
      <c r="CB109" s="931"/>
      <c r="CC109" s="931"/>
      <c r="CD109" s="931"/>
      <c r="CE109" s="932"/>
      <c r="CF109" s="951" t="s">
        <v>415</v>
      </c>
      <c r="CG109" s="951"/>
      <c r="CH109" s="951"/>
      <c r="CI109" s="951"/>
      <c r="CJ109" s="951"/>
      <c r="CK109" s="930" t="s">
        <v>416</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413</v>
      </c>
      <c r="DH109" s="931"/>
      <c r="DI109" s="931"/>
      <c r="DJ109" s="931"/>
      <c r="DK109" s="932"/>
      <c r="DL109" s="930" t="s">
        <v>414</v>
      </c>
      <c r="DM109" s="931"/>
      <c r="DN109" s="931"/>
      <c r="DO109" s="931"/>
      <c r="DP109" s="932"/>
      <c r="DQ109" s="930" t="s">
        <v>294</v>
      </c>
      <c r="DR109" s="931"/>
      <c r="DS109" s="931"/>
      <c r="DT109" s="931"/>
      <c r="DU109" s="932"/>
      <c r="DV109" s="930" t="s">
        <v>415</v>
      </c>
      <c r="DW109" s="931"/>
      <c r="DX109" s="931"/>
      <c r="DY109" s="931"/>
      <c r="DZ109" s="933"/>
    </row>
    <row r="110" spans="1:131" s="228" customFormat="1" ht="26.25" customHeight="1" x14ac:dyDescent="0.15">
      <c r="A110" s="934" t="s">
        <v>417</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1588718</v>
      </c>
      <c r="AB110" s="938"/>
      <c r="AC110" s="938"/>
      <c r="AD110" s="938"/>
      <c r="AE110" s="939"/>
      <c r="AF110" s="940">
        <v>1615531</v>
      </c>
      <c r="AG110" s="938"/>
      <c r="AH110" s="938"/>
      <c r="AI110" s="938"/>
      <c r="AJ110" s="939"/>
      <c r="AK110" s="940">
        <v>1593760</v>
      </c>
      <c r="AL110" s="938"/>
      <c r="AM110" s="938"/>
      <c r="AN110" s="938"/>
      <c r="AO110" s="939"/>
      <c r="AP110" s="941">
        <v>20.9</v>
      </c>
      <c r="AQ110" s="942"/>
      <c r="AR110" s="942"/>
      <c r="AS110" s="942"/>
      <c r="AT110" s="943"/>
      <c r="AU110" s="944" t="s">
        <v>69</v>
      </c>
      <c r="AV110" s="945"/>
      <c r="AW110" s="945"/>
      <c r="AX110" s="945"/>
      <c r="AY110" s="945"/>
      <c r="AZ110" s="967" t="s">
        <v>418</v>
      </c>
      <c r="BA110" s="935"/>
      <c r="BB110" s="935"/>
      <c r="BC110" s="935"/>
      <c r="BD110" s="935"/>
      <c r="BE110" s="935"/>
      <c r="BF110" s="935"/>
      <c r="BG110" s="935"/>
      <c r="BH110" s="935"/>
      <c r="BI110" s="935"/>
      <c r="BJ110" s="935"/>
      <c r="BK110" s="935"/>
      <c r="BL110" s="935"/>
      <c r="BM110" s="935"/>
      <c r="BN110" s="935"/>
      <c r="BO110" s="935"/>
      <c r="BP110" s="936"/>
      <c r="BQ110" s="968">
        <v>13836495</v>
      </c>
      <c r="BR110" s="969"/>
      <c r="BS110" s="969"/>
      <c r="BT110" s="969"/>
      <c r="BU110" s="969"/>
      <c r="BV110" s="969">
        <v>13490499</v>
      </c>
      <c r="BW110" s="969"/>
      <c r="BX110" s="969"/>
      <c r="BY110" s="969"/>
      <c r="BZ110" s="969"/>
      <c r="CA110" s="969">
        <v>13170211</v>
      </c>
      <c r="CB110" s="969"/>
      <c r="CC110" s="969"/>
      <c r="CD110" s="969"/>
      <c r="CE110" s="969"/>
      <c r="CF110" s="982">
        <v>172.3</v>
      </c>
      <c r="CG110" s="983"/>
      <c r="CH110" s="983"/>
      <c r="CI110" s="983"/>
      <c r="CJ110" s="983"/>
      <c r="CK110" s="984" t="s">
        <v>419</v>
      </c>
      <c r="CL110" s="985"/>
      <c r="CM110" s="967" t="s">
        <v>420</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122</v>
      </c>
      <c r="DH110" s="969"/>
      <c r="DI110" s="969"/>
      <c r="DJ110" s="969"/>
      <c r="DK110" s="969"/>
      <c r="DL110" s="969" t="s">
        <v>122</v>
      </c>
      <c r="DM110" s="969"/>
      <c r="DN110" s="969"/>
      <c r="DO110" s="969"/>
      <c r="DP110" s="969"/>
      <c r="DQ110" s="969" t="s">
        <v>122</v>
      </c>
      <c r="DR110" s="969"/>
      <c r="DS110" s="969"/>
      <c r="DT110" s="969"/>
      <c r="DU110" s="969"/>
      <c r="DV110" s="970" t="s">
        <v>122</v>
      </c>
      <c r="DW110" s="970"/>
      <c r="DX110" s="970"/>
      <c r="DY110" s="970"/>
      <c r="DZ110" s="971"/>
    </row>
    <row r="111" spans="1:131" s="228" customFormat="1" ht="26.25" customHeight="1" x14ac:dyDescent="0.15">
      <c r="A111" s="972" t="s">
        <v>421</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122</v>
      </c>
      <c r="AB111" s="976"/>
      <c r="AC111" s="976"/>
      <c r="AD111" s="976"/>
      <c r="AE111" s="977"/>
      <c r="AF111" s="978" t="s">
        <v>122</v>
      </c>
      <c r="AG111" s="976"/>
      <c r="AH111" s="976"/>
      <c r="AI111" s="976"/>
      <c r="AJ111" s="977"/>
      <c r="AK111" s="978" t="s">
        <v>122</v>
      </c>
      <c r="AL111" s="976"/>
      <c r="AM111" s="976"/>
      <c r="AN111" s="976"/>
      <c r="AO111" s="977"/>
      <c r="AP111" s="979" t="s">
        <v>122</v>
      </c>
      <c r="AQ111" s="980"/>
      <c r="AR111" s="980"/>
      <c r="AS111" s="980"/>
      <c r="AT111" s="981"/>
      <c r="AU111" s="946"/>
      <c r="AV111" s="947"/>
      <c r="AW111" s="947"/>
      <c r="AX111" s="947"/>
      <c r="AY111" s="947"/>
      <c r="AZ111" s="960" t="s">
        <v>422</v>
      </c>
      <c r="BA111" s="961"/>
      <c r="BB111" s="961"/>
      <c r="BC111" s="961"/>
      <c r="BD111" s="961"/>
      <c r="BE111" s="961"/>
      <c r="BF111" s="961"/>
      <c r="BG111" s="961"/>
      <c r="BH111" s="961"/>
      <c r="BI111" s="961"/>
      <c r="BJ111" s="961"/>
      <c r="BK111" s="961"/>
      <c r="BL111" s="961"/>
      <c r="BM111" s="961"/>
      <c r="BN111" s="961"/>
      <c r="BO111" s="961"/>
      <c r="BP111" s="962"/>
      <c r="BQ111" s="963" t="s">
        <v>122</v>
      </c>
      <c r="BR111" s="964"/>
      <c r="BS111" s="964"/>
      <c r="BT111" s="964"/>
      <c r="BU111" s="964"/>
      <c r="BV111" s="964" t="s">
        <v>122</v>
      </c>
      <c r="BW111" s="964"/>
      <c r="BX111" s="964"/>
      <c r="BY111" s="964"/>
      <c r="BZ111" s="964"/>
      <c r="CA111" s="964" t="s">
        <v>122</v>
      </c>
      <c r="CB111" s="964"/>
      <c r="CC111" s="964"/>
      <c r="CD111" s="964"/>
      <c r="CE111" s="964"/>
      <c r="CF111" s="958" t="s">
        <v>122</v>
      </c>
      <c r="CG111" s="959"/>
      <c r="CH111" s="959"/>
      <c r="CI111" s="959"/>
      <c r="CJ111" s="959"/>
      <c r="CK111" s="986"/>
      <c r="CL111" s="987"/>
      <c r="CM111" s="960" t="s">
        <v>423</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122</v>
      </c>
      <c r="DH111" s="964"/>
      <c r="DI111" s="964"/>
      <c r="DJ111" s="964"/>
      <c r="DK111" s="964"/>
      <c r="DL111" s="964" t="s">
        <v>122</v>
      </c>
      <c r="DM111" s="964"/>
      <c r="DN111" s="964"/>
      <c r="DO111" s="964"/>
      <c r="DP111" s="964"/>
      <c r="DQ111" s="964" t="s">
        <v>122</v>
      </c>
      <c r="DR111" s="964"/>
      <c r="DS111" s="964"/>
      <c r="DT111" s="964"/>
      <c r="DU111" s="964"/>
      <c r="DV111" s="965" t="s">
        <v>122</v>
      </c>
      <c r="DW111" s="965"/>
      <c r="DX111" s="965"/>
      <c r="DY111" s="965"/>
      <c r="DZ111" s="966"/>
    </row>
    <row r="112" spans="1:131" s="228" customFormat="1" ht="26.25" customHeight="1" x14ac:dyDescent="0.15">
      <c r="A112" s="990" t="s">
        <v>424</v>
      </c>
      <c r="B112" s="991"/>
      <c r="C112" s="961" t="s">
        <v>425</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122</v>
      </c>
      <c r="AB112" s="997"/>
      <c r="AC112" s="997"/>
      <c r="AD112" s="997"/>
      <c r="AE112" s="998"/>
      <c r="AF112" s="999" t="s">
        <v>122</v>
      </c>
      <c r="AG112" s="997"/>
      <c r="AH112" s="997"/>
      <c r="AI112" s="997"/>
      <c r="AJ112" s="998"/>
      <c r="AK112" s="999" t="s">
        <v>122</v>
      </c>
      <c r="AL112" s="997"/>
      <c r="AM112" s="997"/>
      <c r="AN112" s="997"/>
      <c r="AO112" s="998"/>
      <c r="AP112" s="1000" t="s">
        <v>122</v>
      </c>
      <c r="AQ112" s="1001"/>
      <c r="AR112" s="1001"/>
      <c r="AS112" s="1001"/>
      <c r="AT112" s="1002"/>
      <c r="AU112" s="946"/>
      <c r="AV112" s="947"/>
      <c r="AW112" s="947"/>
      <c r="AX112" s="947"/>
      <c r="AY112" s="947"/>
      <c r="AZ112" s="960" t="s">
        <v>426</v>
      </c>
      <c r="BA112" s="961"/>
      <c r="BB112" s="961"/>
      <c r="BC112" s="961"/>
      <c r="BD112" s="961"/>
      <c r="BE112" s="961"/>
      <c r="BF112" s="961"/>
      <c r="BG112" s="961"/>
      <c r="BH112" s="961"/>
      <c r="BI112" s="961"/>
      <c r="BJ112" s="961"/>
      <c r="BK112" s="961"/>
      <c r="BL112" s="961"/>
      <c r="BM112" s="961"/>
      <c r="BN112" s="961"/>
      <c r="BO112" s="961"/>
      <c r="BP112" s="962"/>
      <c r="BQ112" s="963">
        <v>8056170</v>
      </c>
      <c r="BR112" s="964"/>
      <c r="BS112" s="964"/>
      <c r="BT112" s="964"/>
      <c r="BU112" s="964"/>
      <c r="BV112" s="964">
        <v>7887081</v>
      </c>
      <c r="BW112" s="964"/>
      <c r="BX112" s="964"/>
      <c r="BY112" s="964"/>
      <c r="BZ112" s="964"/>
      <c r="CA112" s="964">
        <v>7535772</v>
      </c>
      <c r="CB112" s="964"/>
      <c r="CC112" s="964"/>
      <c r="CD112" s="964"/>
      <c r="CE112" s="964"/>
      <c r="CF112" s="958">
        <v>98.6</v>
      </c>
      <c r="CG112" s="959"/>
      <c r="CH112" s="959"/>
      <c r="CI112" s="959"/>
      <c r="CJ112" s="959"/>
      <c r="CK112" s="986"/>
      <c r="CL112" s="987"/>
      <c r="CM112" s="960" t="s">
        <v>427</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122</v>
      </c>
      <c r="DH112" s="964"/>
      <c r="DI112" s="964"/>
      <c r="DJ112" s="964"/>
      <c r="DK112" s="964"/>
      <c r="DL112" s="964" t="s">
        <v>122</v>
      </c>
      <c r="DM112" s="964"/>
      <c r="DN112" s="964"/>
      <c r="DO112" s="964"/>
      <c r="DP112" s="964"/>
      <c r="DQ112" s="964" t="s">
        <v>122</v>
      </c>
      <c r="DR112" s="964"/>
      <c r="DS112" s="964"/>
      <c r="DT112" s="964"/>
      <c r="DU112" s="964"/>
      <c r="DV112" s="965" t="s">
        <v>122</v>
      </c>
      <c r="DW112" s="965"/>
      <c r="DX112" s="965"/>
      <c r="DY112" s="965"/>
      <c r="DZ112" s="966"/>
    </row>
    <row r="113" spans="1:130" s="228" customFormat="1" ht="26.25" customHeight="1" x14ac:dyDescent="0.15">
      <c r="A113" s="992"/>
      <c r="B113" s="993"/>
      <c r="C113" s="961" t="s">
        <v>428</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561636</v>
      </c>
      <c r="AB113" s="976"/>
      <c r="AC113" s="976"/>
      <c r="AD113" s="976"/>
      <c r="AE113" s="977"/>
      <c r="AF113" s="978">
        <v>503923</v>
      </c>
      <c r="AG113" s="976"/>
      <c r="AH113" s="976"/>
      <c r="AI113" s="976"/>
      <c r="AJ113" s="977"/>
      <c r="AK113" s="978">
        <v>544192</v>
      </c>
      <c r="AL113" s="976"/>
      <c r="AM113" s="976"/>
      <c r="AN113" s="976"/>
      <c r="AO113" s="977"/>
      <c r="AP113" s="979">
        <v>7.1</v>
      </c>
      <c r="AQ113" s="980"/>
      <c r="AR113" s="980"/>
      <c r="AS113" s="980"/>
      <c r="AT113" s="981"/>
      <c r="AU113" s="946"/>
      <c r="AV113" s="947"/>
      <c r="AW113" s="947"/>
      <c r="AX113" s="947"/>
      <c r="AY113" s="947"/>
      <c r="AZ113" s="960" t="s">
        <v>429</v>
      </c>
      <c r="BA113" s="961"/>
      <c r="BB113" s="961"/>
      <c r="BC113" s="961"/>
      <c r="BD113" s="961"/>
      <c r="BE113" s="961"/>
      <c r="BF113" s="961"/>
      <c r="BG113" s="961"/>
      <c r="BH113" s="961"/>
      <c r="BI113" s="961"/>
      <c r="BJ113" s="961"/>
      <c r="BK113" s="961"/>
      <c r="BL113" s="961"/>
      <c r="BM113" s="961"/>
      <c r="BN113" s="961"/>
      <c r="BO113" s="961"/>
      <c r="BP113" s="962"/>
      <c r="BQ113" s="963">
        <v>397045</v>
      </c>
      <c r="BR113" s="964"/>
      <c r="BS113" s="964"/>
      <c r="BT113" s="964"/>
      <c r="BU113" s="964"/>
      <c r="BV113" s="964">
        <v>320286</v>
      </c>
      <c r="BW113" s="964"/>
      <c r="BX113" s="964"/>
      <c r="BY113" s="964"/>
      <c r="BZ113" s="964"/>
      <c r="CA113" s="964">
        <v>270600</v>
      </c>
      <c r="CB113" s="964"/>
      <c r="CC113" s="964"/>
      <c r="CD113" s="964"/>
      <c r="CE113" s="964"/>
      <c r="CF113" s="958">
        <v>3.5</v>
      </c>
      <c r="CG113" s="959"/>
      <c r="CH113" s="959"/>
      <c r="CI113" s="959"/>
      <c r="CJ113" s="959"/>
      <c r="CK113" s="986"/>
      <c r="CL113" s="987"/>
      <c r="CM113" s="960" t="s">
        <v>430</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122</v>
      </c>
      <c r="DH113" s="997"/>
      <c r="DI113" s="997"/>
      <c r="DJ113" s="997"/>
      <c r="DK113" s="998"/>
      <c r="DL113" s="999" t="s">
        <v>122</v>
      </c>
      <c r="DM113" s="997"/>
      <c r="DN113" s="997"/>
      <c r="DO113" s="997"/>
      <c r="DP113" s="998"/>
      <c r="DQ113" s="999" t="s">
        <v>122</v>
      </c>
      <c r="DR113" s="997"/>
      <c r="DS113" s="997"/>
      <c r="DT113" s="997"/>
      <c r="DU113" s="998"/>
      <c r="DV113" s="1000" t="s">
        <v>122</v>
      </c>
      <c r="DW113" s="1001"/>
      <c r="DX113" s="1001"/>
      <c r="DY113" s="1001"/>
      <c r="DZ113" s="1002"/>
    </row>
    <row r="114" spans="1:130" s="228" customFormat="1" ht="26.25" customHeight="1" x14ac:dyDescent="0.15">
      <c r="A114" s="992"/>
      <c r="B114" s="993"/>
      <c r="C114" s="961" t="s">
        <v>431</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80474</v>
      </c>
      <c r="AB114" s="997"/>
      <c r="AC114" s="997"/>
      <c r="AD114" s="997"/>
      <c r="AE114" s="998"/>
      <c r="AF114" s="999">
        <v>78392</v>
      </c>
      <c r="AG114" s="997"/>
      <c r="AH114" s="997"/>
      <c r="AI114" s="997"/>
      <c r="AJ114" s="998"/>
      <c r="AK114" s="999">
        <v>50135</v>
      </c>
      <c r="AL114" s="997"/>
      <c r="AM114" s="997"/>
      <c r="AN114" s="997"/>
      <c r="AO114" s="998"/>
      <c r="AP114" s="1000">
        <v>0.7</v>
      </c>
      <c r="AQ114" s="1001"/>
      <c r="AR114" s="1001"/>
      <c r="AS114" s="1001"/>
      <c r="AT114" s="1002"/>
      <c r="AU114" s="946"/>
      <c r="AV114" s="947"/>
      <c r="AW114" s="947"/>
      <c r="AX114" s="947"/>
      <c r="AY114" s="947"/>
      <c r="AZ114" s="960" t="s">
        <v>432</v>
      </c>
      <c r="BA114" s="961"/>
      <c r="BB114" s="961"/>
      <c r="BC114" s="961"/>
      <c r="BD114" s="961"/>
      <c r="BE114" s="961"/>
      <c r="BF114" s="961"/>
      <c r="BG114" s="961"/>
      <c r="BH114" s="961"/>
      <c r="BI114" s="961"/>
      <c r="BJ114" s="961"/>
      <c r="BK114" s="961"/>
      <c r="BL114" s="961"/>
      <c r="BM114" s="961"/>
      <c r="BN114" s="961"/>
      <c r="BO114" s="961"/>
      <c r="BP114" s="962"/>
      <c r="BQ114" s="963">
        <v>2072436</v>
      </c>
      <c r="BR114" s="964"/>
      <c r="BS114" s="964"/>
      <c r="BT114" s="964"/>
      <c r="BU114" s="964"/>
      <c r="BV114" s="964">
        <v>2059903</v>
      </c>
      <c r="BW114" s="964"/>
      <c r="BX114" s="964"/>
      <c r="BY114" s="964"/>
      <c r="BZ114" s="964"/>
      <c r="CA114" s="964">
        <v>2103296</v>
      </c>
      <c r="CB114" s="964"/>
      <c r="CC114" s="964"/>
      <c r="CD114" s="964"/>
      <c r="CE114" s="964"/>
      <c r="CF114" s="958">
        <v>27.5</v>
      </c>
      <c r="CG114" s="959"/>
      <c r="CH114" s="959"/>
      <c r="CI114" s="959"/>
      <c r="CJ114" s="959"/>
      <c r="CK114" s="986"/>
      <c r="CL114" s="987"/>
      <c r="CM114" s="960" t="s">
        <v>433</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122</v>
      </c>
      <c r="DH114" s="997"/>
      <c r="DI114" s="997"/>
      <c r="DJ114" s="997"/>
      <c r="DK114" s="998"/>
      <c r="DL114" s="999" t="s">
        <v>122</v>
      </c>
      <c r="DM114" s="997"/>
      <c r="DN114" s="997"/>
      <c r="DO114" s="997"/>
      <c r="DP114" s="998"/>
      <c r="DQ114" s="999" t="s">
        <v>122</v>
      </c>
      <c r="DR114" s="997"/>
      <c r="DS114" s="997"/>
      <c r="DT114" s="997"/>
      <c r="DU114" s="998"/>
      <c r="DV114" s="1000" t="s">
        <v>122</v>
      </c>
      <c r="DW114" s="1001"/>
      <c r="DX114" s="1001"/>
      <c r="DY114" s="1001"/>
      <c r="DZ114" s="1002"/>
    </row>
    <row r="115" spans="1:130" s="228" customFormat="1" ht="26.25" customHeight="1" x14ac:dyDescent="0.15">
      <c r="A115" s="992"/>
      <c r="B115" s="993"/>
      <c r="C115" s="961" t="s">
        <v>434</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t="s">
        <v>122</v>
      </c>
      <c r="AB115" s="976"/>
      <c r="AC115" s="976"/>
      <c r="AD115" s="976"/>
      <c r="AE115" s="977"/>
      <c r="AF115" s="978" t="s">
        <v>122</v>
      </c>
      <c r="AG115" s="976"/>
      <c r="AH115" s="976"/>
      <c r="AI115" s="976"/>
      <c r="AJ115" s="977"/>
      <c r="AK115" s="978" t="s">
        <v>122</v>
      </c>
      <c r="AL115" s="976"/>
      <c r="AM115" s="976"/>
      <c r="AN115" s="976"/>
      <c r="AO115" s="977"/>
      <c r="AP115" s="979" t="s">
        <v>122</v>
      </c>
      <c r="AQ115" s="980"/>
      <c r="AR115" s="980"/>
      <c r="AS115" s="980"/>
      <c r="AT115" s="981"/>
      <c r="AU115" s="946"/>
      <c r="AV115" s="947"/>
      <c r="AW115" s="947"/>
      <c r="AX115" s="947"/>
      <c r="AY115" s="947"/>
      <c r="AZ115" s="960" t="s">
        <v>435</v>
      </c>
      <c r="BA115" s="961"/>
      <c r="BB115" s="961"/>
      <c r="BC115" s="961"/>
      <c r="BD115" s="961"/>
      <c r="BE115" s="961"/>
      <c r="BF115" s="961"/>
      <c r="BG115" s="961"/>
      <c r="BH115" s="961"/>
      <c r="BI115" s="961"/>
      <c r="BJ115" s="961"/>
      <c r="BK115" s="961"/>
      <c r="BL115" s="961"/>
      <c r="BM115" s="961"/>
      <c r="BN115" s="961"/>
      <c r="BO115" s="961"/>
      <c r="BP115" s="962"/>
      <c r="BQ115" s="963">
        <v>179008</v>
      </c>
      <c r="BR115" s="964"/>
      <c r="BS115" s="964"/>
      <c r="BT115" s="964"/>
      <c r="BU115" s="964"/>
      <c r="BV115" s="964" t="s">
        <v>122</v>
      </c>
      <c r="BW115" s="964"/>
      <c r="BX115" s="964"/>
      <c r="BY115" s="964"/>
      <c r="BZ115" s="964"/>
      <c r="CA115" s="964" t="s">
        <v>122</v>
      </c>
      <c r="CB115" s="964"/>
      <c r="CC115" s="964"/>
      <c r="CD115" s="964"/>
      <c r="CE115" s="964"/>
      <c r="CF115" s="958" t="s">
        <v>122</v>
      </c>
      <c r="CG115" s="959"/>
      <c r="CH115" s="959"/>
      <c r="CI115" s="959"/>
      <c r="CJ115" s="959"/>
      <c r="CK115" s="986"/>
      <c r="CL115" s="987"/>
      <c r="CM115" s="960" t="s">
        <v>436</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122</v>
      </c>
      <c r="DH115" s="997"/>
      <c r="DI115" s="997"/>
      <c r="DJ115" s="997"/>
      <c r="DK115" s="998"/>
      <c r="DL115" s="999" t="s">
        <v>122</v>
      </c>
      <c r="DM115" s="997"/>
      <c r="DN115" s="997"/>
      <c r="DO115" s="997"/>
      <c r="DP115" s="998"/>
      <c r="DQ115" s="999" t="s">
        <v>122</v>
      </c>
      <c r="DR115" s="997"/>
      <c r="DS115" s="997"/>
      <c r="DT115" s="997"/>
      <c r="DU115" s="998"/>
      <c r="DV115" s="1000" t="s">
        <v>122</v>
      </c>
      <c r="DW115" s="1001"/>
      <c r="DX115" s="1001"/>
      <c r="DY115" s="1001"/>
      <c r="DZ115" s="1002"/>
    </row>
    <row r="116" spans="1:130" s="228" customFormat="1" ht="26.25" customHeight="1" x14ac:dyDescent="0.15">
      <c r="A116" s="994"/>
      <c r="B116" s="995"/>
      <c r="C116" s="1003" t="s">
        <v>437</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122</v>
      </c>
      <c r="AB116" s="997"/>
      <c r="AC116" s="997"/>
      <c r="AD116" s="997"/>
      <c r="AE116" s="998"/>
      <c r="AF116" s="999" t="s">
        <v>122</v>
      </c>
      <c r="AG116" s="997"/>
      <c r="AH116" s="997"/>
      <c r="AI116" s="997"/>
      <c r="AJ116" s="998"/>
      <c r="AK116" s="999" t="s">
        <v>122</v>
      </c>
      <c r="AL116" s="997"/>
      <c r="AM116" s="997"/>
      <c r="AN116" s="997"/>
      <c r="AO116" s="998"/>
      <c r="AP116" s="1000" t="s">
        <v>122</v>
      </c>
      <c r="AQ116" s="1001"/>
      <c r="AR116" s="1001"/>
      <c r="AS116" s="1001"/>
      <c r="AT116" s="1002"/>
      <c r="AU116" s="946"/>
      <c r="AV116" s="947"/>
      <c r="AW116" s="947"/>
      <c r="AX116" s="947"/>
      <c r="AY116" s="947"/>
      <c r="AZ116" s="1005" t="s">
        <v>438</v>
      </c>
      <c r="BA116" s="1006"/>
      <c r="BB116" s="1006"/>
      <c r="BC116" s="1006"/>
      <c r="BD116" s="1006"/>
      <c r="BE116" s="1006"/>
      <c r="BF116" s="1006"/>
      <c r="BG116" s="1006"/>
      <c r="BH116" s="1006"/>
      <c r="BI116" s="1006"/>
      <c r="BJ116" s="1006"/>
      <c r="BK116" s="1006"/>
      <c r="BL116" s="1006"/>
      <c r="BM116" s="1006"/>
      <c r="BN116" s="1006"/>
      <c r="BO116" s="1006"/>
      <c r="BP116" s="1007"/>
      <c r="BQ116" s="963" t="s">
        <v>122</v>
      </c>
      <c r="BR116" s="964"/>
      <c r="BS116" s="964"/>
      <c r="BT116" s="964"/>
      <c r="BU116" s="964"/>
      <c r="BV116" s="964" t="s">
        <v>122</v>
      </c>
      <c r="BW116" s="964"/>
      <c r="BX116" s="964"/>
      <c r="BY116" s="964"/>
      <c r="BZ116" s="964"/>
      <c r="CA116" s="964" t="s">
        <v>122</v>
      </c>
      <c r="CB116" s="964"/>
      <c r="CC116" s="964"/>
      <c r="CD116" s="964"/>
      <c r="CE116" s="964"/>
      <c r="CF116" s="958" t="s">
        <v>122</v>
      </c>
      <c r="CG116" s="959"/>
      <c r="CH116" s="959"/>
      <c r="CI116" s="959"/>
      <c r="CJ116" s="959"/>
      <c r="CK116" s="986"/>
      <c r="CL116" s="987"/>
      <c r="CM116" s="960" t="s">
        <v>439</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122</v>
      </c>
      <c r="DH116" s="997"/>
      <c r="DI116" s="997"/>
      <c r="DJ116" s="997"/>
      <c r="DK116" s="998"/>
      <c r="DL116" s="999" t="s">
        <v>122</v>
      </c>
      <c r="DM116" s="997"/>
      <c r="DN116" s="997"/>
      <c r="DO116" s="997"/>
      <c r="DP116" s="998"/>
      <c r="DQ116" s="999" t="s">
        <v>122</v>
      </c>
      <c r="DR116" s="997"/>
      <c r="DS116" s="997"/>
      <c r="DT116" s="997"/>
      <c r="DU116" s="998"/>
      <c r="DV116" s="1000" t="s">
        <v>122</v>
      </c>
      <c r="DW116" s="1001"/>
      <c r="DX116" s="1001"/>
      <c r="DY116" s="1001"/>
      <c r="DZ116" s="1002"/>
    </row>
    <row r="117" spans="1:130" s="228" customFormat="1" ht="26.25" customHeight="1" x14ac:dyDescent="0.15">
      <c r="A117" s="950" t="s">
        <v>177</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440</v>
      </c>
      <c r="Z117" s="932"/>
      <c r="AA117" s="1016">
        <v>2230828</v>
      </c>
      <c r="AB117" s="1017"/>
      <c r="AC117" s="1017"/>
      <c r="AD117" s="1017"/>
      <c r="AE117" s="1018"/>
      <c r="AF117" s="1019">
        <v>2197846</v>
      </c>
      <c r="AG117" s="1017"/>
      <c r="AH117" s="1017"/>
      <c r="AI117" s="1017"/>
      <c r="AJ117" s="1018"/>
      <c r="AK117" s="1019">
        <v>2188087</v>
      </c>
      <c r="AL117" s="1017"/>
      <c r="AM117" s="1017"/>
      <c r="AN117" s="1017"/>
      <c r="AO117" s="1018"/>
      <c r="AP117" s="1020"/>
      <c r="AQ117" s="1021"/>
      <c r="AR117" s="1021"/>
      <c r="AS117" s="1021"/>
      <c r="AT117" s="1022"/>
      <c r="AU117" s="946"/>
      <c r="AV117" s="947"/>
      <c r="AW117" s="947"/>
      <c r="AX117" s="947"/>
      <c r="AY117" s="947"/>
      <c r="AZ117" s="1012" t="s">
        <v>441</v>
      </c>
      <c r="BA117" s="1013"/>
      <c r="BB117" s="1013"/>
      <c r="BC117" s="1013"/>
      <c r="BD117" s="1013"/>
      <c r="BE117" s="1013"/>
      <c r="BF117" s="1013"/>
      <c r="BG117" s="1013"/>
      <c r="BH117" s="1013"/>
      <c r="BI117" s="1013"/>
      <c r="BJ117" s="1013"/>
      <c r="BK117" s="1013"/>
      <c r="BL117" s="1013"/>
      <c r="BM117" s="1013"/>
      <c r="BN117" s="1013"/>
      <c r="BO117" s="1013"/>
      <c r="BP117" s="1014"/>
      <c r="BQ117" s="963" t="s">
        <v>122</v>
      </c>
      <c r="BR117" s="964"/>
      <c r="BS117" s="964"/>
      <c r="BT117" s="964"/>
      <c r="BU117" s="964"/>
      <c r="BV117" s="964" t="s">
        <v>122</v>
      </c>
      <c r="BW117" s="964"/>
      <c r="BX117" s="964"/>
      <c r="BY117" s="964"/>
      <c r="BZ117" s="964"/>
      <c r="CA117" s="964" t="s">
        <v>122</v>
      </c>
      <c r="CB117" s="964"/>
      <c r="CC117" s="964"/>
      <c r="CD117" s="964"/>
      <c r="CE117" s="964"/>
      <c r="CF117" s="958" t="s">
        <v>122</v>
      </c>
      <c r="CG117" s="959"/>
      <c r="CH117" s="959"/>
      <c r="CI117" s="959"/>
      <c r="CJ117" s="959"/>
      <c r="CK117" s="986"/>
      <c r="CL117" s="987"/>
      <c r="CM117" s="960" t="s">
        <v>442</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122</v>
      </c>
      <c r="DH117" s="997"/>
      <c r="DI117" s="997"/>
      <c r="DJ117" s="997"/>
      <c r="DK117" s="998"/>
      <c r="DL117" s="999" t="s">
        <v>122</v>
      </c>
      <c r="DM117" s="997"/>
      <c r="DN117" s="997"/>
      <c r="DO117" s="997"/>
      <c r="DP117" s="998"/>
      <c r="DQ117" s="999" t="s">
        <v>122</v>
      </c>
      <c r="DR117" s="997"/>
      <c r="DS117" s="997"/>
      <c r="DT117" s="997"/>
      <c r="DU117" s="998"/>
      <c r="DV117" s="1000" t="s">
        <v>122</v>
      </c>
      <c r="DW117" s="1001"/>
      <c r="DX117" s="1001"/>
      <c r="DY117" s="1001"/>
      <c r="DZ117" s="1002"/>
    </row>
    <row r="118" spans="1:130" s="228" customFormat="1" ht="26.25" customHeight="1" x14ac:dyDescent="0.15">
      <c r="A118" s="950" t="s">
        <v>416</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413</v>
      </c>
      <c r="AB118" s="931"/>
      <c r="AC118" s="931"/>
      <c r="AD118" s="931"/>
      <c r="AE118" s="932"/>
      <c r="AF118" s="930" t="s">
        <v>414</v>
      </c>
      <c r="AG118" s="931"/>
      <c r="AH118" s="931"/>
      <c r="AI118" s="931"/>
      <c r="AJ118" s="932"/>
      <c r="AK118" s="930" t="s">
        <v>294</v>
      </c>
      <c r="AL118" s="931"/>
      <c r="AM118" s="931"/>
      <c r="AN118" s="931"/>
      <c r="AO118" s="932"/>
      <c r="AP118" s="1008" t="s">
        <v>415</v>
      </c>
      <c r="AQ118" s="1009"/>
      <c r="AR118" s="1009"/>
      <c r="AS118" s="1009"/>
      <c r="AT118" s="1010"/>
      <c r="AU118" s="946"/>
      <c r="AV118" s="947"/>
      <c r="AW118" s="947"/>
      <c r="AX118" s="947"/>
      <c r="AY118" s="947"/>
      <c r="AZ118" s="1011" t="s">
        <v>443</v>
      </c>
      <c r="BA118" s="1003"/>
      <c r="BB118" s="1003"/>
      <c r="BC118" s="1003"/>
      <c r="BD118" s="1003"/>
      <c r="BE118" s="1003"/>
      <c r="BF118" s="1003"/>
      <c r="BG118" s="1003"/>
      <c r="BH118" s="1003"/>
      <c r="BI118" s="1003"/>
      <c r="BJ118" s="1003"/>
      <c r="BK118" s="1003"/>
      <c r="BL118" s="1003"/>
      <c r="BM118" s="1003"/>
      <c r="BN118" s="1003"/>
      <c r="BO118" s="1003"/>
      <c r="BP118" s="1004"/>
      <c r="BQ118" s="1037" t="s">
        <v>122</v>
      </c>
      <c r="BR118" s="1038"/>
      <c r="BS118" s="1038"/>
      <c r="BT118" s="1038"/>
      <c r="BU118" s="1038"/>
      <c r="BV118" s="1038" t="s">
        <v>122</v>
      </c>
      <c r="BW118" s="1038"/>
      <c r="BX118" s="1038"/>
      <c r="BY118" s="1038"/>
      <c r="BZ118" s="1038"/>
      <c r="CA118" s="1038" t="s">
        <v>122</v>
      </c>
      <c r="CB118" s="1038"/>
      <c r="CC118" s="1038"/>
      <c r="CD118" s="1038"/>
      <c r="CE118" s="1038"/>
      <c r="CF118" s="958" t="s">
        <v>122</v>
      </c>
      <c r="CG118" s="959"/>
      <c r="CH118" s="959"/>
      <c r="CI118" s="959"/>
      <c r="CJ118" s="959"/>
      <c r="CK118" s="986"/>
      <c r="CL118" s="987"/>
      <c r="CM118" s="960" t="s">
        <v>444</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122</v>
      </c>
      <c r="DH118" s="997"/>
      <c r="DI118" s="997"/>
      <c r="DJ118" s="997"/>
      <c r="DK118" s="998"/>
      <c r="DL118" s="999" t="s">
        <v>122</v>
      </c>
      <c r="DM118" s="997"/>
      <c r="DN118" s="997"/>
      <c r="DO118" s="997"/>
      <c r="DP118" s="998"/>
      <c r="DQ118" s="999" t="s">
        <v>122</v>
      </c>
      <c r="DR118" s="997"/>
      <c r="DS118" s="997"/>
      <c r="DT118" s="997"/>
      <c r="DU118" s="998"/>
      <c r="DV118" s="1000" t="s">
        <v>122</v>
      </c>
      <c r="DW118" s="1001"/>
      <c r="DX118" s="1001"/>
      <c r="DY118" s="1001"/>
      <c r="DZ118" s="1002"/>
    </row>
    <row r="119" spans="1:130" s="228" customFormat="1" ht="26.25" customHeight="1" x14ac:dyDescent="0.15">
      <c r="A119" s="1094" t="s">
        <v>419</v>
      </c>
      <c r="B119" s="985"/>
      <c r="C119" s="967" t="s">
        <v>420</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122</v>
      </c>
      <c r="AB119" s="938"/>
      <c r="AC119" s="938"/>
      <c r="AD119" s="938"/>
      <c r="AE119" s="939"/>
      <c r="AF119" s="940" t="s">
        <v>122</v>
      </c>
      <c r="AG119" s="938"/>
      <c r="AH119" s="938"/>
      <c r="AI119" s="938"/>
      <c r="AJ119" s="939"/>
      <c r="AK119" s="940" t="s">
        <v>122</v>
      </c>
      <c r="AL119" s="938"/>
      <c r="AM119" s="938"/>
      <c r="AN119" s="938"/>
      <c r="AO119" s="939"/>
      <c r="AP119" s="941" t="s">
        <v>122</v>
      </c>
      <c r="AQ119" s="942"/>
      <c r="AR119" s="942"/>
      <c r="AS119" s="942"/>
      <c r="AT119" s="943"/>
      <c r="AU119" s="948"/>
      <c r="AV119" s="949"/>
      <c r="AW119" s="949"/>
      <c r="AX119" s="949"/>
      <c r="AY119" s="949"/>
      <c r="AZ119" s="249" t="s">
        <v>177</v>
      </c>
      <c r="BA119" s="249"/>
      <c r="BB119" s="249"/>
      <c r="BC119" s="249"/>
      <c r="BD119" s="249"/>
      <c r="BE119" s="249"/>
      <c r="BF119" s="249"/>
      <c r="BG119" s="249"/>
      <c r="BH119" s="249"/>
      <c r="BI119" s="249"/>
      <c r="BJ119" s="249"/>
      <c r="BK119" s="249"/>
      <c r="BL119" s="249"/>
      <c r="BM119" s="249"/>
      <c r="BN119" s="249"/>
      <c r="BO119" s="1015" t="s">
        <v>445</v>
      </c>
      <c r="BP119" s="1043"/>
      <c r="BQ119" s="1037">
        <v>24541154</v>
      </c>
      <c r="BR119" s="1038"/>
      <c r="BS119" s="1038"/>
      <c r="BT119" s="1038"/>
      <c r="BU119" s="1038"/>
      <c r="BV119" s="1038">
        <v>23757769</v>
      </c>
      <c r="BW119" s="1038"/>
      <c r="BX119" s="1038"/>
      <c r="BY119" s="1038"/>
      <c r="BZ119" s="1038"/>
      <c r="CA119" s="1038">
        <v>23079879</v>
      </c>
      <c r="CB119" s="1038"/>
      <c r="CC119" s="1038"/>
      <c r="CD119" s="1038"/>
      <c r="CE119" s="1038"/>
      <c r="CF119" s="1039"/>
      <c r="CG119" s="1040"/>
      <c r="CH119" s="1040"/>
      <c r="CI119" s="1040"/>
      <c r="CJ119" s="1041"/>
      <c r="CK119" s="988"/>
      <c r="CL119" s="989"/>
      <c r="CM119" s="1011" t="s">
        <v>446</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122</v>
      </c>
      <c r="DH119" s="1024"/>
      <c r="DI119" s="1024"/>
      <c r="DJ119" s="1024"/>
      <c r="DK119" s="1025"/>
      <c r="DL119" s="1023" t="s">
        <v>122</v>
      </c>
      <c r="DM119" s="1024"/>
      <c r="DN119" s="1024"/>
      <c r="DO119" s="1024"/>
      <c r="DP119" s="1025"/>
      <c r="DQ119" s="1023" t="s">
        <v>122</v>
      </c>
      <c r="DR119" s="1024"/>
      <c r="DS119" s="1024"/>
      <c r="DT119" s="1024"/>
      <c r="DU119" s="1025"/>
      <c r="DV119" s="1026" t="s">
        <v>122</v>
      </c>
      <c r="DW119" s="1027"/>
      <c r="DX119" s="1027"/>
      <c r="DY119" s="1027"/>
      <c r="DZ119" s="1028"/>
    </row>
    <row r="120" spans="1:130" s="228" customFormat="1" ht="26.25" customHeight="1" x14ac:dyDescent="0.15">
      <c r="A120" s="1095"/>
      <c r="B120" s="987"/>
      <c r="C120" s="960" t="s">
        <v>423</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122</v>
      </c>
      <c r="AB120" s="997"/>
      <c r="AC120" s="997"/>
      <c r="AD120" s="997"/>
      <c r="AE120" s="998"/>
      <c r="AF120" s="999" t="s">
        <v>122</v>
      </c>
      <c r="AG120" s="997"/>
      <c r="AH120" s="997"/>
      <c r="AI120" s="997"/>
      <c r="AJ120" s="998"/>
      <c r="AK120" s="999" t="s">
        <v>122</v>
      </c>
      <c r="AL120" s="997"/>
      <c r="AM120" s="997"/>
      <c r="AN120" s="997"/>
      <c r="AO120" s="998"/>
      <c r="AP120" s="1000" t="s">
        <v>122</v>
      </c>
      <c r="AQ120" s="1001"/>
      <c r="AR120" s="1001"/>
      <c r="AS120" s="1001"/>
      <c r="AT120" s="1002"/>
      <c r="AU120" s="1029" t="s">
        <v>447</v>
      </c>
      <c r="AV120" s="1030"/>
      <c r="AW120" s="1030"/>
      <c r="AX120" s="1030"/>
      <c r="AY120" s="1031"/>
      <c r="AZ120" s="967" t="s">
        <v>448</v>
      </c>
      <c r="BA120" s="935"/>
      <c r="BB120" s="935"/>
      <c r="BC120" s="935"/>
      <c r="BD120" s="935"/>
      <c r="BE120" s="935"/>
      <c r="BF120" s="935"/>
      <c r="BG120" s="935"/>
      <c r="BH120" s="935"/>
      <c r="BI120" s="935"/>
      <c r="BJ120" s="935"/>
      <c r="BK120" s="935"/>
      <c r="BL120" s="935"/>
      <c r="BM120" s="935"/>
      <c r="BN120" s="935"/>
      <c r="BO120" s="935"/>
      <c r="BP120" s="936"/>
      <c r="BQ120" s="968">
        <v>7803826</v>
      </c>
      <c r="BR120" s="969"/>
      <c r="BS120" s="969"/>
      <c r="BT120" s="969"/>
      <c r="BU120" s="969"/>
      <c r="BV120" s="969">
        <v>8601850</v>
      </c>
      <c r="BW120" s="969"/>
      <c r="BX120" s="969"/>
      <c r="BY120" s="969"/>
      <c r="BZ120" s="969"/>
      <c r="CA120" s="969">
        <v>8300594</v>
      </c>
      <c r="CB120" s="969"/>
      <c r="CC120" s="969"/>
      <c r="CD120" s="969"/>
      <c r="CE120" s="969"/>
      <c r="CF120" s="982">
        <v>108.6</v>
      </c>
      <c r="CG120" s="983"/>
      <c r="CH120" s="983"/>
      <c r="CI120" s="983"/>
      <c r="CJ120" s="983"/>
      <c r="CK120" s="1044" t="s">
        <v>449</v>
      </c>
      <c r="CL120" s="1045"/>
      <c r="CM120" s="1045"/>
      <c r="CN120" s="1045"/>
      <c r="CO120" s="1046"/>
      <c r="CP120" s="1052" t="s">
        <v>395</v>
      </c>
      <c r="CQ120" s="1053"/>
      <c r="CR120" s="1053"/>
      <c r="CS120" s="1053"/>
      <c r="CT120" s="1053"/>
      <c r="CU120" s="1053"/>
      <c r="CV120" s="1053"/>
      <c r="CW120" s="1053"/>
      <c r="CX120" s="1053"/>
      <c r="CY120" s="1053"/>
      <c r="CZ120" s="1053"/>
      <c r="DA120" s="1053"/>
      <c r="DB120" s="1053"/>
      <c r="DC120" s="1053"/>
      <c r="DD120" s="1053"/>
      <c r="DE120" s="1053"/>
      <c r="DF120" s="1054"/>
      <c r="DG120" s="968" t="s">
        <v>122</v>
      </c>
      <c r="DH120" s="969"/>
      <c r="DI120" s="969"/>
      <c r="DJ120" s="969"/>
      <c r="DK120" s="969"/>
      <c r="DL120" s="969" t="s">
        <v>122</v>
      </c>
      <c r="DM120" s="969"/>
      <c r="DN120" s="969"/>
      <c r="DO120" s="969"/>
      <c r="DP120" s="969"/>
      <c r="DQ120" s="969">
        <v>5690891</v>
      </c>
      <c r="DR120" s="969"/>
      <c r="DS120" s="969"/>
      <c r="DT120" s="969"/>
      <c r="DU120" s="969"/>
      <c r="DV120" s="970">
        <v>74.5</v>
      </c>
      <c r="DW120" s="970"/>
      <c r="DX120" s="970"/>
      <c r="DY120" s="970"/>
      <c r="DZ120" s="971"/>
    </row>
    <row r="121" spans="1:130" s="228" customFormat="1" ht="26.25" customHeight="1" x14ac:dyDescent="0.15">
      <c r="A121" s="1095"/>
      <c r="B121" s="987"/>
      <c r="C121" s="1012" t="s">
        <v>450</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122</v>
      </c>
      <c r="AB121" s="997"/>
      <c r="AC121" s="997"/>
      <c r="AD121" s="997"/>
      <c r="AE121" s="998"/>
      <c r="AF121" s="999" t="s">
        <v>122</v>
      </c>
      <c r="AG121" s="997"/>
      <c r="AH121" s="997"/>
      <c r="AI121" s="997"/>
      <c r="AJ121" s="998"/>
      <c r="AK121" s="999" t="s">
        <v>122</v>
      </c>
      <c r="AL121" s="997"/>
      <c r="AM121" s="997"/>
      <c r="AN121" s="997"/>
      <c r="AO121" s="998"/>
      <c r="AP121" s="1000" t="s">
        <v>122</v>
      </c>
      <c r="AQ121" s="1001"/>
      <c r="AR121" s="1001"/>
      <c r="AS121" s="1001"/>
      <c r="AT121" s="1002"/>
      <c r="AU121" s="1032"/>
      <c r="AV121" s="1033"/>
      <c r="AW121" s="1033"/>
      <c r="AX121" s="1033"/>
      <c r="AY121" s="1034"/>
      <c r="AZ121" s="960" t="s">
        <v>451</v>
      </c>
      <c r="BA121" s="961"/>
      <c r="BB121" s="961"/>
      <c r="BC121" s="961"/>
      <c r="BD121" s="961"/>
      <c r="BE121" s="961"/>
      <c r="BF121" s="961"/>
      <c r="BG121" s="961"/>
      <c r="BH121" s="961"/>
      <c r="BI121" s="961"/>
      <c r="BJ121" s="961"/>
      <c r="BK121" s="961"/>
      <c r="BL121" s="961"/>
      <c r="BM121" s="961"/>
      <c r="BN121" s="961"/>
      <c r="BO121" s="961"/>
      <c r="BP121" s="962"/>
      <c r="BQ121" s="963">
        <v>164165</v>
      </c>
      <c r="BR121" s="964"/>
      <c r="BS121" s="964"/>
      <c r="BT121" s="964"/>
      <c r="BU121" s="964"/>
      <c r="BV121" s="964">
        <v>132048</v>
      </c>
      <c r="BW121" s="964"/>
      <c r="BX121" s="964"/>
      <c r="BY121" s="964"/>
      <c r="BZ121" s="964"/>
      <c r="CA121" s="964">
        <v>112178</v>
      </c>
      <c r="CB121" s="964"/>
      <c r="CC121" s="964"/>
      <c r="CD121" s="964"/>
      <c r="CE121" s="964"/>
      <c r="CF121" s="958">
        <v>1.5</v>
      </c>
      <c r="CG121" s="959"/>
      <c r="CH121" s="959"/>
      <c r="CI121" s="959"/>
      <c r="CJ121" s="959"/>
      <c r="CK121" s="1047"/>
      <c r="CL121" s="1048"/>
      <c r="CM121" s="1048"/>
      <c r="CN121" s="1048"/>
      <c r="CO121" s="1049"/>
      <c r="CP121" s="1057" t="s">
        <v>393</v>
      </c>
      <c r="CQ121" s="1058"/>
      <c r="CR121" s="1058"/>
      <c r="CS121" s="1058"/>
      <c r="CT121" s="1058"/>
      <c r="CU121" s="1058"/>
      <c r="CV121" s="1058"/>
      <c r="CW121" s="1058"/>
      <c r="CX121" s="1058"/>
      <c r="CY121" s="1058"/>
      <c r="CZ121" s="1058"/>
      <c r="DA121" s="1058"/>
      <c r="DB121" s="1058"/>
      <c r="DC121" s="1058"/>
      <c r="DD121" s="1058"/>
      <c r="DE121" s="1058"/>
      <c r="DF121" s="1059"/>
      <c r="DG121" s="963" t="s">
        <v>122</v>
      </c>
      <c r="DH121" s="964"/>
      <c r="DI121" s="964"/>
      <c r="DJ121" s="964"/>
      <c r="DK121" s="964"/>
      <c r="DL121" s="964">
        <v>2007104</v>
      </c>
      <c r="DM121" s="964"/>
      <c r="DN121" s="964"/>
      <c r="DO121" s="964"/>
      <c r="DP121" s="964"/>
      <c r="DQ121" s="964">
        <v>1844881</v>
      </c>
      <c r="DR121" s="964"/>
      <c r="DS121" s="964"/>
      <c r="DT121" s="964"/>
      <c r="DU121" s="964"/>
      <c r="DV121" s="965">
        <v>24.1</v>
      </c>
      <c r="DW121" s="965"/>
      <c r="DX121" s="965"/>
      <c r="DY121" s="965"/>
      <c r="DZ121" s="966"/>
    </row>
    <row r="122" spans="1:130" s="228" customFormat="1" ht="26.25" customHeight="1" x14ac:dyDescent="0.15">
      <c r="A122" s="1095"/>
      <c r="B122" s="987"/>
      <c r="C122" s="960" t="s">
        <v>433</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122</v>
      </c>
      <c r="AB122" s="997"/>
      <c r="AC122" s="997"/>
      <c r="AD122" s="997"/>
      <c r="AE122" s="998"/>
      <c r="AF122" s="999" t="s">
        <v>122</v>
      </c>
      <c r="AG122" s="997"/>
      <c r="AH122" s="997"/>
      <c r="AI122" s="997"/>
      <c r="AJ122" s="998"/>
      <c r="AK122" s="999" t="s">
        <v>122</v>
      </c>
      <c r="AL122" s="997"/>
      <c r="AM122" s="997"/>
      <c r="AN122" s="997"/>
      <c r="AO122" s="998"/>
      <c r="AP122" s="1000" t="s">
        <v>122</v>
      </c>
      <c r="AQ122" s="1001"/>
      <c r="AR122" s="1001"/>
      <c r="AS122" s="1001"/>
      <c r="AT122" s="1002"/>
      <c r="AU122" s="1032"/>
      <c r="AV122" s="1033"/>
      <c r="AW122" s="1033"/>
      <c r="AX122" s="1033"/>
      <c r="AY122" s="1034"/>
      <c r="AZ122" s="1011" t="s">
        <v>452</v>
      </c>
      <c r="BA122" s="1003"/>
      <c r="BB122" s="1003"/>
      <c r="BC122" s="1003"/>
      <c r="BD122" s="1003"/>
      <c r="BE122" s="1003"/>
      <c r="BF122" s="1003"/>
      <c r="BG122" s="1003"/>
      <c r="BH122" s="1003"/>
      <c r="BI122" s="1003"/>
      <c r="BJ122" s="1003"/>
      <c r="BK122" s="1003"/>
      <c r="BL122" s="1003"/>
      <c r="BM122" s="1003"/>
      <c r="BN122" s="1003"/>
      <c r="BO122" s="1003"/>
      <c r="BP122" s="1004"/>
      <c r="BQ122" s="1037">
        <v>17455353</v>
      </c>
      <c r="BR122" s="1038"/>
      <c r="BS122" s="1038"/>
      <c r="BT122" s="1038"/>
      <c r="BU122" s="1038"/>
      <c r="BV122" s="1038">
        <v>16514470</v>
      </c>
      <c r="BW122" s="1038"/>
      <c r="BX122" s="1038"/>
      <c r="BY122" s="1038"/>
      <c r="BZ122" s="1038"/>
      <c r="CA122" s="1038">
        <v>16011434</v>
      </c>
      <c r="CB122" s="1038"/>
      <c r="CC122" s="1038"/>
      <c r="CD122" s="1038"/>
      <c r="CE122" s="1038"/>
      <c r="CF122" s="1055">
        <v>209.5</v>
      </c>
      <c r="CG122" s="1056"/>
      <c r="CH122" s="1056"/>
      <c r="CI122" s="1056"/>
      <c r="CJ122" s="1056"/>
      <c r="CK122" s="1047"/>
      <c r="CL122" s="1048"/>
      <c r="CM122" s="1048"/>
      <c r="CN122" s="1048"/>
      <c r="CO122" s="1049"/>
      <c r="CP122" s="1057" t="s">
        <v>398</v>
      </c>
      <c r="CQ122" s="1058"/>
      <c r="CR122" s="1058"/>
      <c r="CS122" s="1058"/>
      <c r="CT122" s="1058"/>
      <c r="CU122" s="1058"/>
      <c r="CV122" s="1058"/>
      <c r="CW122" s="1058"/>
      <c r="CX122" s="1058"/>
      <c r="CY122" s="1058"/>
      <c r="CZ122" s="1058"/>
      <c r="DA122" s="1058"/>
      <c r="DB122" s="1058"/>
      <c r="DC122" s="1058"/>
      <c r="DD122" s="1058"/>
      <c r="DE122" s="1058"/>
      <c r="DF122" s="1059"/>
      <c r="DG122" s="963" t="s">
        <v>122</v>
      </c>
      <c r="DH122" s="964"/>
      <c r="DI122" s="964"/>
      <c r="DJ122" s="964"/>
      <c r="DK122" s="964"/>
      <c r="DL122" s="964" t="s">
        <v>122</v>
      </c>
      <c r="DM122" s="964"/>
      <c r="DN122" s="964"/>
      <c r="DO122" s="964"/>
      <c r="DP122" s="964"/>
      <c r="DQ122" s="964" t="s">
        <v>122</v>
      </c>
      <c r="DR122" s="964"/>
      <c r="DS122" s="964"/>
      <c r="DT122" s="964"/>
      <c r="DU122" s="964"/>
      <c r="DV122" s="965" t="s">
        <v>122</v>
      </c>
      <c r="DW122" s="965"/>
      <c r="DX122" s="965"/>
      <c r="DY122" s="965"/>
      <c r="DZ122" s="966"/>
    </row>
    <row r="123" spans="1:130" s="228" customFormat="1" ht="26.25" customHeight="1" x14ac:dyDescent="0.15">
      <c r="A123" s="1095"/>
      <c r="B123" s="987"/>
      <c r="C123" s="960" t="s">
        <v>439</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122</v>
      </c>
      <c r="AB123" s="997"/>
      <c r="AC123" s="997"/>
      <c r="AD123" s="997"/>
      <c r="AE123" s="998"/>
      <c r="AF123" s="999" t="s">
        <v>122</v>
      </c>
      <c r="AG123" s="997"/>
      <c r="AH123" s="997"/>
      <c r="AI123" s="997"/>
      <c r="AJ123" s="998"/>
      <c r="AK123" s="999" t="s">
        <v>122</v>
      </c>
      <c r="AL123" s="997"/>
      <c r="AM123" s="997"/>
      <c r="AN123" s="997"/>
      <c r="AO123" s="998"/>
      <c r="AP123" s="1000" t="s">
        <v>122</v>
      </c>
      <c r="AQ123" s="1001"/>
      <c r="AR123" s="1001"/>
      <c r="AS123" s="1001"/>
      <c r="AT123" s="1002"/>
      <c r="AU123" s="1035"/>
      <c r="AV123" s="1036"/>
      <c r="AW123" s="1036"/>
      <c r="AX123" s="1036"/>
      <c r="AY123" s="1036"/>
      <c r="AZ123" s="249" t="s">
        <v>177</v>
      </c>
      <c r="BA123" s="249"/>
      <c r="BB123" s="249"/>
      <c r="BC123" s="249"/>
      <c r="BD123" s="249"/>
      <c r="BE123" s="249"/>
      <c r="BF123" s="249"/>
      <c r="BG123" s="249"/>
      <c r="BH123" s="249"/>
      <c r="BI123" s="249"/>
      <c r="BJ123" s="249"/>
      <c r="BK123" s="249"/>
      <c r="BL123" s="249"/>
      <c r="BM123" s="249"/>
      <c r="BN123" s="249"/>
      <c r="BO123" s="1015" t="s">
        <v>453</v>
      </c>
      <c r="BP123" s="1043"/>
      <c r="BQ123" s="1101">
        <v>25423344</v>
      </c>
      <c r="BR123" s="1102"/>
      <c r="BS123" s="1102"/>
      <c r="BT123" s="1102"/>
      <c r="BU123" s="1102"/>
      <c r="BV123" s="1102">
        <v>25248368</v>
      </c>
      <c r="BW123" s="1102"/>
      <c r="BX123" s="1102"/>
      <c r="BY123" s="1102"/>
      <c r="BZ123" s="1102"/>
      <c r="CA123" s="1102">
        <v>24424206</v>
      </c>
      <c r="CB123" s="1102"/>
      <c r="CC123" s="1102"/>
      <c r="CD123" s="1102"/>
      <c r="CE123" s="1102"/>
      <c r="CF123" s="1039"/>
      <c r="CG123" s="1040"/>
      <c r="CH123" s="1040"/>
      <c r="CI123" s="1040"/>
      <c r="CJ123" s="1041"/>
      <c r="CK123" s="1047"/>
      <c r="CL123" s="1048"/>
      <c r="CM123" s="1048"/>
      <c r="CN123" s="1048"/>
      <c r="CO123" s="1049"/>
      <c r="CP123" s="1057" t="s">
        <v>392</v>
      </c>
      <c r="CQ123" s="1058"/>
      <c r="CR123" s="1058"/>
      <c r="CS123" s="1058"/>
      <c r="CT123" s="1058"/>
      <c r="CU123" s="1058"/>
      <c r="CV123" s="1058"/>
      <c r="CW123" s="1058"/>
      <c r="CX123" s="1058"/>
      <c r="CY123" s="1058"/>
      <c r="CZ123" s="1058"/>
      <c r="DA123" s="1058"/>
      <c r="DB123" s="1058"/>
      <c r="DC123" s="1058"/>
      <c r="DD123" s="1058"/>
      <c r="DE123" s="1058"/>
      <c r="DF123" s="1059"/>
      <c r="DG123" s="996" t="s">
        <v>122</v>
      </c>
      <c r="DH123" s="997"/>
      <c r="DI123" s="997"/>
      <c r="DJ123" s="997"/>
      <c r="DK123" s="998"/>
      <c r="DL123" s="999" t="s">
        <v>122</v>
      </c>
      <c r="DM123" s="997"/>
      <c r="DN123" s="997"/>
      <c r="DO123" s="997"/>
      <c r="DP123" s="998"/>
      <c r="DQ123" s="999" t="s">
        <v>122</v>
      </c>
      <c r="DR123" s="997"/>
      <c r="DS123" s="997"/>
      <c r="DT123" s="997"/>
      <c r="DU123" s="998"/>
      <c r="DV123" s="1000" t="s">
        <v>122</v>
      </c>
      <c r="DW123" s="1001"/>
      <c r="DX123" s="1001"/>
      <c r="DY123" s="1001"/>
      <c r="DZ123" s="1002"/>
    </row>
    <row r="124" spans="1:130" s="228" customFormat="1" ht="26.25" customHeight="1" thickBot="1" x14ac:dyDescent="0.2">
      <c r="A124" s="1095"/>
      <c r="B124" s="987"/>
      <c r="C124" s="960" t="s">
        <v>442</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122</v>
      </c>
      <c r="AB124" s="997"/>
      <c r="AC124" s="997"/>
      <c r="AD124" s="997"/>
      <c r="AE124" s="998"/>
      <c r="AF124" s="999" t="s">
        <v>122</v>
      </c>
      <c r="AG124" s="997"/>
      <c r="AH124" s="997"/>
      <c r="AI124" s="997"/>
      <c r="AJ124" s="998"/>
      <c r="AK124" s="999" t="s">
        <v>122</v>
      </c>
      <c r="AL124" s="997"/>
      <c r="AM124" s="997"/>
      <c r="AN124" s="997"/>
      <c r="AO124" s="998"/>
      <c r="AP124" s="1000" t="s">
        <v>122</v>
      </c>
      <c r="AQ124" s="1001"/>
      <c r="AR124" s="1001"/>
      <c r="AS124" s="1001"/>
      <c r="AT124" s="1002"/>
      <c r="AU124" s="1097" t="s">
        <v>454</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122</v>
      </c>
      <c r="BR124" s="1065"/>
      <c r="BS124" s="1065"/>
      <c r="BT124" s="1065"/>
      <c r="BU124" s="1065"/>
      <c r="BV124" s="1065" t="s">
        <v>122</v>
      </c>
      <c r="BW124" s="1065"/>
      <c r="BX124" s="1065"/>
      <c r="BY124" s="1065"/>
      <c r="BZ124" s="1065"/>
      <c r="CA124" s="1065" t="s">
        <v>122</v>
      </c>
      <c r="CB124" s="1065"/>
      <c r="CC124" s="1065"/>
      <c r="CD124" s="1065"/>
      <c r="CE124" s="1065"/>
      <c r="CF124" s="1066"/>
      <c r="CG124" s="1067"/>
      <c r="CH124" s="1067"/>
      <c r="CI124" s="1067"/>
      <c r="CJ124" s="1068"/>
      <c r="CK124" s="1050"/>
      <c r="CL124" s="1050"/>
      <c r="CM124" s="1050"/>
      <c r="CN124" s="1050"/>
      <c r="CO124" s="1051"/>
      <c r="CP124" s="1057" t="s">
        <v>455</v>
      </c>
      <c r="CQ124" s="1058"/>
      <c r="CR124" s="1058"/>
      <c r="CS124" s="1058"/>
      <c r="CT124" s="1058"/>
      <c r="CU124" s="1058"/>
      <c r="CV124" s="1058"/>
      <c r="CW124" s="1058"/>
      <c r="CX124" s="1058"/>
      <c r="CY124" s="1058"/>
      <c r="CZ124" s="1058"/>
      <c r="DA124" s="1058"/>
      <c r="DB124" s="1058"/>
      <c r="DC124" s="1058"/>
      <c r="DD124" s="1058"/>
      <c r="DE124" s="1058"/>
      <c r="DF124" s="1059"/>
      <c r="DG124" s="1042">
        <v>8056170</v>
      </c>
      <c r="DH124" s="1024"/>
      <c r="DI124" s="1024"/>
      <c r="DJ124" s="1024"/>
      <c r="DK124" s="1025"/>
      <c r="DL124" s="1023">
        <v>5879977</v>
      </c>
      <c r="DM124" s="1024"/>
      <c r="DN124" s="1024"/>
      <c r="DO124" s="1024"/>
      <c r="DP124" s="1025"/>
      <c r="DQ124" s="1023" t="s">
        <v>122</v>
      </c>
      <c r="DR124" s="1024"/>
      <c r="DS124" s="1024"/>
      <c r="DT124" s="1024"/>
      <c r="DU124" s="1025"/>
      <c r="DV124" s="1026" t="s">
        <v>122</v>
      </c>
      <c r="DW124" s="1027"/>
      <c r="DX124" s="1027"/>
      <c r="DY124" s="1027"/>
      <c r="DZ124" s="1028"/>
    </row>
    <row r="125" spans="1:130" s="228" customFormat="1" ht="26.25" customHeight="1" x14ac:dyDescent="0.15">
      <c r="A125" s="1095"/>
      <c r="B125" s="987"/>
      <c r="C125" s="960" t="s">
        <v>444</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122</v>
      </c>
      <c r="AB125" s="997"/>
      <c r="AC125" s="997"/>
      <c r="AD125" s="997"/>
      <c r="AE125" s="998"/>
      <c r="AF125" s="999" t="s">
        <v>122</v>
      </c>
      <c r="AG125" s="997"/>
      <c r="AH125" s="997"/>
      <c r="AI125" s="997"/>
      <c r="AJ125" s="998"/>
      <c r="AK125" s="999" t="s">
        <v>122</v>
      </c>
      <c r="AL125" s="997"/>
      <c r="AM125" s="997"/>
      <c r="AN125" s="997"/>
      <c r="AO125" s="998"/>
      <c r="AP125" s="1000" t="s">
        <v>122</v>
      </c>
      <c r="AQ125" s="1001"/>
      <c r="AR125" s="1001"/>
      <c r="AS125" s="1001"/>
      <c r="AT125" s="1002"/>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60" t="s">
        <v>456</v>
      </c>
      <c r="CL125" s="1045"/>
      <c r="CM125" s="1045"/>
      <c r="CN125" s="1045"/>
      <c r="CO125" s="1046"/>
      <c r="CP125" s="967" t="s">
        <v>457</v>
      </c>
      <c r="CQ125" s="935"/>
      <c r="CR125" s="935"/>
      <c r="CS125" s="935"/>
      <c r="CT125" s="935"/>
      <c r="CU125" s="935"/>
      <c r="CV125" s="935"/>
      <c r="CW125" s="935"/>
      <c r="CX125" s="935"/>
      <c r="CY125" s="935"/>
      <c r="CZ125" s="935"/>
      <c r="DA125" s="935"/>
      <c r="DB125" s="935"/>
      <c r="DC125" s="935"/>
      <c r="DD125" s="935"/>
      <c r="DE125" s="935"/>
      <c r="DF125" s="936"/>
      <c r="DG125" s="968" t="s">
        <v>122</v>
      </c>
      <c r="DH125" s="969"/>
      <c r="DI125" s="969"/>
      <c r="DJ125" s="969"/>
      <c r="DK125" s="969"/>
      <c r="DL125" s="969" t="s">
        <v>122</v>
      </c>
      <c r="DM125" s="969"/>
      <c r="DN125" s="969"/>
      <c r="DO125" s="969"/>
      <c r="DP125" s="969"/>
      <c r="DQ125" s="969" t="s">
        <v>122</v>
      </c>
      <c r="DR125" s="969"/>
      <c r="DS125" s="969"/>
      <c r="DT125" s="969"/>
      <c r="DU125" s="969"/>
      <c r="DV125" s="970" t="s">
        <v>122</v>
      </c>
      <c r="DW125" s="970"/>
      <c r="DX125" s="970"/>
      <c r="DY125" s="970"/>
      <c r="DZ125" s="971"/>
    </row>
    <row r="126" spans="1:130" s="228" customFormat="1" ht="26.25" customHeight="1" thickBot="1" x14ac:dyDescent="0.2">
      <c r="A126" s="1095"/>
      <c r="B126" s="987"/>
      <c r="C126" s="960" t="s">
        <v>446</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122</v>
      </c>
      <c r="AB126" s="997"/>
      <c r="AC126" s="997"/>
      <c r="AD126" s="997"/>
      <c r="AE126" s="998"/>
      <c r="AF126" s="999" t="s">
        <v>122</v>
      </c>
      <c r="AG126" s="997"/>
      <c r="AH126" s="997"/>
      <c r="AI126" s="997"/>
      <c r="AJ126" s="998"/>
      <c r="AK126" s="999" t="s">
        <v>122</v>
      </c>
      <c r="AL126" s="997"/>
      <c r="AM126" s="997"/>
      <c r="AN126" s="997"/>
      <c r="AO126" s="998"/>
      <c r="AP126" s="1000" t="s">
        <v>122</v>
      </c>
      <c r="AQ126" s="1001"/>
      <c r="AR126" s="1001"/>
      <c r="AS126" s="1001"/>
      <c r="AT126" s="1002"/>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61"/>
      <c r="CL126" s="1048"/>
      <c r="CM126" s="1048"/>
      <c r="CN126" s="1048"/>
      <c r="CO126" s="1049"/>
      <c r="CP126" s="960" t="s">
        <v>458</v>
      </c>
      <c r="CQ126" s="961"/>
      <c r="CR126" s="961"/>
      <c r="CS126" s="961"/>
      <c r="CT126" s="961"/>
      <c r="CU126" s="961"/>
      <c r="CV126" s="961"/>
      <c r="CW126" s="961"/>
      <c r="CX126" s="961"/>
      <c r="CY126" s="961"/>
      <c r="CZ126" s="961"/>
      <c r="DA126" s="961"/>
      <c r="DB126" s="961"/>
      <c r="DC126" s="961"/>
      <c r="DD126" s="961"/>
      <c r="DE126" s="961"/>
      <c r="DF126" s="962"/>
      <c r="DG126" s="963">
        <v>179008</v>
      </c>
      <c r="DH126" s="964"/>
      <c r="DI126" s="964"/>
      <c r="DJ126" s="964"/>
      <c r="DK126" s="964"/>
      <c r="DL126" s="964" t="s">
        <v>122</v>
      </c>
      <c r="DM126" s="964"/>
      <c r="DN126" s="964"/>
      <c r="DO126" s="964"/>
      <c r="DP126" s="964"/>
      <c r="DQ126" s="964" t="s">
        <v>122</v>
      </c>
      <c r="DR126" s="964"/>
      <c r="DS126" s="964"/>
      <c r="DT126" s="964"/>
      <c r="DU126" s="964"/>
      <c r="DV126" s="965" t="s">
        <v>122</v>
      </c>
      <c r="DW126" s="965"/>
      <c r="DX126" s="965"/>
      <c r="DY126" s="965"/>
      <c r="DZ126" s="966"/>
    </row>
    <row r="127" spans="1:130" s="228" customFormat="1" ht="26.25" customHeight="1" x14ac:dyDescent="0.15">
      <c r="A127" s="1096"/>
      <c r="B127" s="989"/>
      <c r="C127" s="1011" t="s">
        <v>459</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122</v>
      </c>
      <c r="AB127" s="997"/>
      <c r="AC127" s="997"/>
      <c r="AD127" s="997"/>
      <c r="AE127" s="998"/>
      <c r="AF127" s="999" t="s">
        <v>122</v>
      </c>
      <c r="AG127" s="997"/>
      <c r="AH127" s="997"/>
      <c r="AI127" s="997"/>
      <c r="AJ127" s="998"/>
      <c r="AK127" s="999" t="s">
        <v>122</v>
      </c>
      <c r="AL127" s="997"/>
      <c r="AM127" s="997"/>
      <c r="AN127" s="997"/>
      <c r="AO127" s="998"/>
      <c r="AP127" s="1000" t="s">
        <v>122</v>
      </c>
      <c r="AQ127" s="1001"/>
      <c r="AR127" s="1001"/>
      <c r="AS127" s="1001"/>
      <c r="AT127" s="1002"/>
      <c r="AU127" s="230"/>
      <c r="AV127" s="230"/>
      <c r="AW127" s="230"/>
      <c r="AX127" s="1069" t="s">
        <v>460</v>
      </c>
      <c r="AY127" s="1070"/>
      <c r="AZ127" s="1070"/>
      <c r="BA127" s="1070"/>
      <c r="BB127" s="1070"/>
      <c r="BC127" s="1070"/>
      <c r="BD127" s="1070"/>
      <c r="BE127" s="1071"/>
      <c r="BF127" s="1072" t="s">
        <v>461</v>
      </c>
      <c r="BG127" s="1070"/>
      <c r="BH127" s="1070"/>
      <c r="BI127" s="1070"/>
      <c r="BJ127" s="1070"/>
      <c r="BK127" s="1070"/>
      <c r="BL127" s="1071"/>
      <c r="BM127" s="1072" t="s">
        <v>462</v>
      </c>
      <c r="BN127" s="1070"/>
      <c r="BO127" s="1070"/>
      <c r="BP127" s="1070"/>
      <c r="BQ127" s="1070"/>
      <c r="BR127" s="1070"/>
      <c r="BS127" s="1071"/>
      <c r="BT127" s="1072" t="s">
        <v>463</v>
      </c>
      <c r="BU127" s="1070"/>
      <c r="BV127" s="1070"/>
      <c r="BW127" s="1070"/>
      <c r="BX127" s="1070"/>
      <c r="BY127" s="1070"/>
      <c r="BZ127" s="1093"/>
      <c r="CA127" s="230"/>
      <c r="CB127" s="230"/>
      <c r="CC127" s="230"/>
      <c r="CD127" s="253"/>
      <c r="CE127" s="253"/>
      <c r="CF127" s="253"/>
      <c r="CG127" s="230"/>
      <c r="CH127" s="230"/>
      <c r="CI127" s="230"/>
      <c r="CJ127" s="252"/>
      <c r="CK127" s="1061"/>
      <c r="CL127" s="1048"/>
      <c r="CM127" s="1048"/>
      <c r="CN127" s="1048"/>
      <c r="CO127" s="1049"/>
      <c r="CP127" s="960" t="s">
        <v>464</v>
      </c>
      <c r="CQ127" s="961"/>
      <c r="CR127" s="961"/>
      <c r="CS127" s="961"/>
      <c r="CT127" s="961"/>
      <c r="CU127" s="961"/>
      <c r="CV127" s="961"/>
      <c r="CW127" s="961"/>
      <c r="CX127" s="961"/>
      <c r="CY127" s="961"/>
      <c r="CZ127" s="961"/>
      <c r="DA127" s="961"/>
      <c r="DB127" s="961"/>
      <c r="DC127" s="961"/>
      <c r="DD127" s="961"/>
      <c r="DE127" s="961"/>
      <c r="DF127" s="962"/>
      <c r="DG127" s="963" t="s">
        <v>122</v>
      </c>
      <c r="DH127" s="964"/>
      <c r="DI127" s="964"/>
      <c r="DJ127" s="964"/>
      <c r="DK127" s="964"/>
      <c r="DL127" s="964" t="s">
        <v>122</v>
      </c>
      <c r="DM127" s="964"/>
      <c r="DN127" s="964"/>
      <c r="DO127" s="964"/>
      <c r="DP127" s="964"/>
      <c r="DQ127" s="964" t="s">
        <v>122</v>
      </c>
      <c r="DR127" s="964"/>
      <c r="DS127" s="964"/>
      <c r="DT127" s="964"/>
      <c r="DU127" s="964"/>
      <c r="DV127" s="965" t="s">
        <v>122</v>
      </c>
      <c r="DW127" s="965"/>
      <c r="DX127" s="965"/>
      <c r="DY127" s="965"/>
      <c r="DZ127" s="966"/>
    </row>
    <row r="128" spans="1:130" s="228" customFormat="1" ht="26.25" customHeight="1" thickBot="1" x14ac:dyDescent="0.2">
      <c r="A128" s="1079" t="s">
        <v>465</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466</v>
      </c>
      <c r="X128" s="1081"/>
      <c r="Y128" s="1081"/>
      <c r="Z128" s="1082"/>
      <c r="AA128" s="1083">
        <v>19227</v>
      </c>
      <c r="AB128" s="1084"/>
      <c r="AC128" s="1084"/>
      <c r="AD128" s="1084"/>
      <c r="AE128" s="1085"/>
      <c r="AF128" s="1086">
        <v>17950</v>
      </c>
      <c r="AG128" s="1084"/>
      <c r="AH128" s="1084"/>
      <c r="AI128" s="1084"/>
      <c r="AJ128" s="1085"/>
      <c r="AK128" s="1086">
        <v>21866</v>
      </c>
      <c r="AL128" s="1084"/>
      <c r="AM128" s="1084"/>
      <c r="AN128" s="1084"/>
      <c r="AO128" s="1085"/>
      <c r="AP128" s="1087"/>
      <c r="AQ128" s="1088"/>
      <c r="AR128" s="1088"/>
      <c r="AS128" s="1088"/>
      <c r="AT128" s="1089"/>
      <c r="AU128" s="230"/>
      <c r="AV128" s="230"/>
      <c r="AW128" s="230"/>
      <c r="AX128" s="934" t="s">
        <v>467</v>
      </c>
      <c r="AY128" s="935"/>
      <c r="AZ128" s="935"/>
      <c r="BA128" s="935"/>
      <c r="BB128" s="935"/>
      <c r="BC128" s="935"/>
      <c r="BD128" s="935"/>
      <c r="BE128" s="936"/>
      <c r="BF128" s="1090" t="s">
        <v>122</v>
      </c>
      <c r="BG128" s="1091"/>
      <c r="BH128" s="1091"/>
      <c r="BI128" s="1091"/>
      <c r="BJ128" s="1091"/>
      <c r="BK128" s="1091"/>
      <c r="BL128" s="1092"/>
      <c r="BM128" s="1090">
        <v>13.46</v>
      </c>
      <c r="BN128" s="1091"/>
      <c r="BO128" s="1091"/>
      <c r="BP128" s="1091"/>
      <c r="BQ128" s="1091"/>
      <c r="BR128" s="1091"/>
      <c r="BS128" s="1092"/>
      <c r="BT128" s="1090">
        <v>20</v>
      </c>
      <c r="BU128" s="1091"/>
      <c r="BV128" s="1091"/>
      <c r="BW128" s="1091"/>
      <c r="BX128" s="1091"/>
      <c r="BY128" s="1091"/>
      <c r="BZ128" s="1114"/>
      <c r="CA128" s="253"/>
      <c r="CB128" s="253"/>
      <c r="CC128" s="253"/>
      <c r="CD128" s="253"/>
      <c r="CE128" s="253"/>
      <c r="CF128" s="253"/>
      <c r="CG128" s="230"/>
      <c r="CH128" s="230"/>
      <c r="CI128" s="230"/>
      <c r="CJ128" s="252"/>
      <c r="CK128" s="1062"/>
      <c r="CL128" s="1063"/>
      <c r="CM128" s="1063"/>
      <c r="CN128" s="1063"/>
      <c r="CO128" s="1064"/>
      <c r="CP128" s="1073" t="s">
        <v>468</v>
      </c>
      <c r="CQ128" s="764"/>
      <c r="CR128" s="764"/>
      <c r="CS128" s="764"/>
      <c r="CT128" s="764"/>
      <c r="CU128" s="764"/>
      <c r="CV128" s="764"/>
      <c r="CW128" s="764"/>
      <c r="CX128" s="764"/>
      <c r="CY128" s="764"/>
      <c r="CZ128" s="764"/>
      <c r="DA128" s="764"/>
      <c r="DB128" s="764"/>
      <c r="DC128" s="764"/>
      <c r="DD128" s="764"/>
      <c r="DE128" s="764"/>
      <c r="DF128" s="1074"/>
      <c r="DG128" s="1075" t="s">
        <v>122</v>
      </c>
      <c r="DH128" s="1076"/>
      <c r="DI128" s="1076"/>
      <c r="DJ128" s="1076"/>
      <c r="DK128" s="1076"/>
      <c r="DL128" s="1076" t="s">
        <v>122</v>
      </c>
      <c r="DM128" s="1076"/>
      <c r="DN128" s="1076"/>
      <c r="DO128" s="1076"/>
      <c r="DP128" s="1076"/>
      <c r="DQ128" s="1076" t="s">
        <v>122</v>
      </c>
      <c r="DR128" s="1076"/>
      <c r="DS128" s="1076"/>
      <c r="DT128" s="1076"/>
      <c r="DU128" s="1076"/>
      <c r="DV128" s="1077" t="s">
        <v>122</v>
      </c>
      <c r="DW128" s="1077"/>
      <c r="DX128" s="1077"/>
      <c r="DY128" s="1077"/>
      <c r="DZ128" s="1078"/>
    </row>
    <row r="129" spans="1:131" s="228" customFormat="1" ht="26.25" customHeight="1" x14ac:dyDescent="0.15">
      <c r="A129" s="972" t="s">
        <v>102</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469</v>
      </c>
      <c r="X129" s="1109"/>
      <c r="Y129" s="1109"/>
      <c r="Z129" s="1110"/>
      <c r="AA129" s="996">
        <v>9668843</v>
      </c>
      <c r="AB129" s="997"/>
      <c r="AC129" s="997"/>
      <c r="AD129" s="997"/>
      <c r="AE129" s="998"/>
      <c r="AF129" s="999">
        <v>9211632</v>
      </c>
      <c r="AG129" s="997"/>
      <c r="AH129" s="997"/>
      <c r="AI129" s="997"/>
      <c r="AJ129" s="998"/>
      <c r="AK129" s="999">
        <v>9277681</v>
      </c>
      <c r="AL129" s="997"/>
      <c r="AM129" s="997"/>
      <c r="AN129" s="997"/>
      <c r="AO129" s="998"/>
      <c r="AP129" s="1111"/>
      <c r="AQ129" s="1112"/>
      <c r="AR129" s="1112"/>
      <c r="AS129" s="1112"/>
      <c r="AT129" s="1113"/>
      <c r="AU129" s="231"/>
      <c r="AV129" s="231"/>
      <c r="AW129" s="231"/>
      <c r="AX129" s="1103" t="s">
        <v>470</v>
      </c>
      <c r="AY129" s="961"/>
      <c r="AZ129" s="961"/>
      <c r="BA129" s="961"/>
      <c r="BB129" s="961"/>
      <c r="BC129" s="961"/>
      <c r="BD129" s="961"/>
      <c r="BE129" s="962"/>
      <c r="BF129" s="1104" t="s">
        <v>122</v>
      </c>
      <c r="BG129" s="1105"/>
      <c r="BH129" s="1105"/>
      <c r="BI129" s="1105"/>
      <c r="BJ129" s="1105"/>
      <c r="BK129" s="1105"/>
      <c r="BL129" s="1106"/>
      <c r="BM129" s="1104">
        <v>18.46</v>
      </c>
      <c r="BN129" s="1105"/>
      <c r="BO129" s="1105"/>
      <c r="BP129" s="1105"/>
      <c r="BQ129" s="1105"/>
      <c r="BR129" s="1105"/>
      <c r="BS129" s="1106"/>
      <c r="BT129" s="1104">
        <v>30</v>
      </c>
      <c r="BU129" s="1105"/>
      <c r="BV129" s="1105"/>
      <c r="BW129" s="1105"/>
      <c r="BX129" s="1105"/>
      <c r="BY129" s="1105"/>
      <c r="BZ129" s="1107"/>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972" t="s">
        <v>471</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472</v>
      </c>
      <c r="X130" s="1109"/>
      <c r="Y130" s="1109"/>
      <c r="Z130" s="1110"/>
      <c r="AA130" s="996">
        <v>1744307</v>
      </c>
      <c r="AB130" s="997"/>
      <c r="AC130" s="997"/>
      <c r="AD130" s="997"/>
      <c r="AE130" s="998"/>
      <c r="AF130" s="999">
        <v>1599382</v>
      </c>
      <c r="AG130" s="997"/>
      <c r="AH130" s="997"/>
      <c r="AI130" s="997"/>
      <c r="AJ130" s="998"/>
      <c r="AK130" s="999">
        <v>1635065</v>
      </c>
      <c r="AL130" s="997"/>
      <c r="AM130" s="997"/>
      <c r="AN130" s="997"/>
      <c r="AO130" s="998"/>
      <c r="AP130" s="1111"/>
      <c r="AQ130" s="1112"/>
      <c r="AR130" s="1112"/>
      <c r="AS130" s="1112"/>
      <c r="AT130" s="1113"/>
      <c r="AU130" s="231"/>
      <c r="AV130" s="231"/>
      <c r="AW130" s="231"/>
      <c r="AX130" s="1103" t="s">
        <v>473</v>
      </c>
      <c r="AY130" s="961"/>
      <c r="AZ130" s="961"/>
      <c r="BA130" s="961"/>
      <c r="BB130" s="961"/>
      <c r="BC130" s="961"/>
      <c r="BD130" s="961"/>
      <c r="BE130" s="962"/>
      <c r="BF130" s="1139">
        <v>6.8</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474</v>
      </c>
      <c r="X131" s="1146"/>
      <c r="Y131" s="1146"/>
      <c r="Z131" s="1147"/>
      <c r="AA131" s="1042">
        <v>7924536</v>
      </c>
      <c r="AB131" s="1024"/>
      <c r="AC131" s="1024"/>
      <c r="AD131" s="1024"/>
      <c r="AE131" s="1025"/>
      <c r="AF131" s="1023">
        <v>7612250</v>
      </c>
      <c r="AG131" s="1024"/>
      <c r="AH131" s="1024"/>
      <c r="AI131" s="1024"/>
      <c r="AJ131" s="1025"/>
      <c r="AK131" s="1023">
        <v>7642616</v>
      </c>
      <c r="AL131" s="1024"/>
      <c r="AM131" s="1024"/>
      <c r="AN131" s="1024"/>
      <c r="AO131" s="1025"/>
      <c r="AP131" s="1148"/>
      <c r="AQ131" s="1149"/>
      <c r="AR131" s="1149"/>
      <c r="AS131" s="1149"/>
      <c r="AT131" s="1150"/>
      <c r="AU131" s="231"/>
      <c r="AV131" s="231"/>
      <c r="AW131" s="231"/>
      <c r="AX131" s="1121" t="s">
        <v>475</v>
      </c>
      <c r="AY131" s="764"/>
      <c r="AZ131" s="764"/>
      <c r="BA131" s="764"/>
      <c r="BB131" s="764"/>
      <c r="BC131" s="764"/>
      <c r="BD131" s="764"/>
      <c r="BE131" s="1074"/>
      <c r="BF131" s="1122" t="s">
        <v>122</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1128" t="s">
        <v>476</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477</v>
      </c>
      <c r="W132" s="1132"/>
      <c r="X132" s="1132"/>
      <c r="Y132" s="1132"/>
      <c r="Z132" s="1133"/>
      <c r="AA132" s="1134">
        <v>5.8967995100000001</v>
      </c>
      <c r="AB132" s="1135"/>
      <c r="AC132" s="1135"/>
      <c r="AD132" s="1135"/>
      <c r="AE132" s="1136"/>
      <c r="AF132" s="1137">
        <v>7.6260501170000001</v>
      </c>
      <c r="AG132" s="1135"/>
      <c r="AH132" s="1135"/>
      <c r="AI132" s="1135"/>
      <c r="AJ132" s="1136"/>
      <c r="AK132" s="1137">
        <v>6.9499239529999999</v>
      </c>
      <c r="AL132" s="1135"/>
      <c r="AM132" s="1135"/>
      <c r="AN132" s="1135"/>
      <c r="AO132" s="1136"/>
      <c r="AP132" s="1039"/>
      <c r="AQ132" s="1040"/>
      <c r="AR132" s="1040"/>
      <c r="AS132" s="1040"/>
      <c r="AT132" s="1138"/>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478</v>
      </c>
      <c r="W133" s="1115"/>
      <c r="X133" s="1115"/>
      <c r="Y133" s="1115"/>
      <c r="Z133" s="1116"/>
      <c r="AA133" s="1117">
        <v>6.1</v>
      </c>
      <c r="AB133" s="1118"/>
      <c r="AC133" s="1118"/>
      <c r="AD133" s="1118"/>
      <c r="AE133" s="1119"/>
      <c r="AF133" s="1117">
        <v>6.4</v>
      </c>
      <c r="AG133" s="1118"/>
      <c r="AH133" s="1118"/>
      <c r="AI133" s="1118"/>
      <c r="AJ133" s="1119"/>
      <c r="AK133" s="1117">
        <v>6.8</v>
      </c>
      <c r="AL133" s="1118"/>
      <c r="AM133" s="1118"/>
      <c r="AN133" s="1118"/>
      <c r="AO133" s="1119"/>
      <c r="AP133" s="1066"/>
      <c r="AQ133" s="1067"/>
      <c r="AR133" s="1067"/>
      <c r="AS133" s="1067"/>
      <c r="AT133" s="1120"/>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7t/ovKUWfg7qbbZKUVhfsGClueJ8LdeYfPCDLiv2VNxM7jeRQqf6mo+tsryXisUeJdoGS5fmGzPB4vE9wSkkqA==" saltValue="bkYHyUCGdKwGkqFOEE3B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7"/>
      <c r="CX96" s="257"/>
      <c r="DC96" s="257"/>
      <c r="DH96" s="257"/>
    </row>
    <row r="97" spans="24:120" x14ac:dyDescent="0.15">
      <c r="CS97" s="257"/>
      <c r="CX97" s="257"/>
      <c r="DC97" s="257"/>
      <c r="DH97" s="257"/>
      <c r="DP97" s="258" t="s">
        <v>479</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AyEQclnTY3UJwQChSZAgjgWT2t28Zd2eo5AZaCsutgIVJ/Szg1YjwXINfFw06P0q/j1MRhuInYARoymjtPQ5Lw==" saltValue="XofuX0vnxIrGQIk9LUF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4o9JLRhYm69g9jMMzOTYTb3OB0VU1igFpCieIRmPCbDKxwe4szNNPMks6jrvANaUOJb/4oWtLfq+Pgzq97Jyw==" saltValue="bAREIvQmJ9d4RBpJfkeQ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480</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481</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2" t="s">
        <v>482</v>
      </c>
      <c r="AP7" s="270"/>
      <c r="AQ7" s="271" t="s">
        <v>483</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3"/>
      <c r="AP8" s="276" t="s">
        <v>484</v>
      </c>
      <c r="AQ8" s="277" t="s">
        <v>485</v>
      </c>
      <c r="AR8" s="278" t="s">
        <v>486</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54" t="s">
        <v>487</v>
      </c>
      <c r="AL9" s="1155"/>
      <c r="AM9" s="1155"/>
      <c r="AN9" s="1156"/>
      <c r="AO9" s="279">
        <v>2243443</v>
      </c>
      <c r="AP9" s="279">
        <v>117692</v>
      </c>
      <c r="AQ9" s="280">
        <v>102178</v>
      </c>
      <c r="AR9" s="281">
        <v>15.2</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54" t="s">
        <v>488</v>
      </c>
      <c r="AL10" s="1155"/>
      <c r="AM10" s="1155"/>
      <c r="AN10" s="1156"/>
      <c r="AO10" s="282">
        <v>403995</v>
      </c>
      <c r="AP10" s="282">
        <v>21194</v>
      </c>
      <c r="AQ10" s="283">
        <v>12375</v>
      </c>
      <c r="AR10" s="284">
        <v>71.3</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54" t="s">
        <v>489</v>
      </c>
      <c r="AL11" s="1155"/>
      <c r="AM11" s="1155"/>
      <c r="AN11" s="1156"/>
      <c r="AO11" s="282">
        <v>33225</v>
      </c>
      <c r="AP11" s="282">
        <v>1743</v>
      </c>
      <c r="AQ11" s="283">
        <v>998</v>
      </c>
      <c r="AR11" s="284">
        <v>74.599999999999994</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54" t="s">
        <v>490</v>
      </c>
      <c r="AL12" s="1155"/>
      <c r="AM12" s="1155"/>
      <c r="AN12" s="1156"/>
      <c r="AO12" s="282" t="s">
        <v>491</v>
      </c>
      <c r="AP12" s="282" t="s">
        <v>491</v>
      </c>
      <c r="AQ12" s="283">
        <v>0</v>
      </c>
      <c r="AR12" s="284" t="s">
        <v>491</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54" t="s">
        <v>492</v>
      </c>
      <c r="AL13" s="1155"/>
      <c r="AM13" s="1155"/>
      <c r="AN13" s="1156"/>
      <c r="AO13" s="282">
        <v>22238</v>
      </c>
      <c r="AP13" s="282">
        <v>1167</v>
      </c>
      <c r="AQ13" s="283">
        <v>3569</v>
      </c>
      <c r="AR13" s="284">
        <v>-67.3</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54" t="s">
        <v>493</v>
      </c>
      <c r="AL14" s="1155"/>
      <c r="AM14" s="1155"/>
      <c r="AN14" s="1156"/>
      <c r="AO14" s="282">
        <v>46021</v>
      </c>
      <c r="AP14" s="282">
        <v>2414</v>
      </c>
      <c r="AQ14" s="283">
        <v>2201</v>
      </c>
      <c r="AR14" s="284">
        <v>9.6999999999999993</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57" t="s">
        <v>494</v>
      </c>
      <c r="AL15" s="1158"/>
      <c r="AM15" s="1158"/>
      <c r="AN15" s="1159"/>
      <c r="AO15" s="282">
        <v>-110566</v>
      </c>
      <c r="AP15" s="282">
        <v>-5800</v>
      </c>
      <c r="AQ15" s="283">
        <v>-6242</v>
      </c>
      <c r="AR15" s="284">
        <v>-7.1</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57" t="s">
        <v>177</v>
      </c>
      <c r="AL16" s="1158"/>
      <c r="AM16" s="1158"/>
      <c r="AN16" s="1159"/>
      <c r="AO16" s="282">
        <v>2638356</v>
      </c>
      <c r="AP16" s="282">
        <v>138409</v>
      </c>
      <c r="AQ16" s="283">
        <v>115079</v>
      </c>
      <c r="AR16" s="284">
        <v>20.3</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495</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496</v>
      </c>
      <c r="AP20" s="291" t="s">
        <v>497</v>
      </c>
      <c r="AQ20" s="292" t="s">
        <v>498</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60" t="s">
        <v>499</v>
      </c>
      <c r="AL21" s="1161"/>
      <c r="AM21" s="1161"/>
      <c r="AN21" s="1162"/>
      <c r="AO21" s="295">
        <v>11.28</v>
      </c>
      <c r="AP21" s="296">
        <v>9.93</v>
      </c>
      <c r="AQ21" s="297">
        <v>1.35</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60" t="s">
        <v>500</v>
      </c>
      <c r="AL22" s="1161"/>
      <c r="AM22" s="1161"/>
      <c r="AN22" s="1162"/>
      <c r="AO22" s="300">
        <v>93.2</v>
      </c>
      <c r="AP22" s="301">
        <v>96.1</v>
      </c>
      <c r="AQ22" s="302">
        <v>-2.9</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51" t="s">
        <v>501</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5"/>
    </row>
    <row r="27" spans="1:46" x14ac:dyDescent="0.15">
      <c r="A27" s="307"/>
      <c r="AO27" s="260"/>
      <c r="AP27" s="260"/>
      <c r="AQ27" s="260"/>
      <c r="AR27" s="260"/>
      <c r="AS27" s="260"/>
      <c r="AT27" s="260"/>
    </row>
    <row r="28" spans="1:46" ht="17.25" x14ac:dyDescent="0.15">
      <c r="A28" s="261" t="s">
        <v>502</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503</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2" t="s">
        <v>482</v>
      </c>
      <c r="AP30" s="270"/>
      <c r="AQ30" s="271" t="s">
        <v>483</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3"/>
      <c r="AP31" s="276" t="s">
        <v>484</v>
      </c>
      <c r="AQ31" s="277" t="s">
        <v>485</v>
      </c>
      <c r="AR31" s="278" t="s">
        <v>486</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68" t="s">
        <v>504</v>
      </c>
      <c r="AL32" s="1169"/>
      <c r="AM32" s="1169"/>
      <c r="AN32" s="1170"/>
      <c r="AO32" s="310">
        <v>1593760</v>
      </c>
      <c r="AP32" s="310">
        <v>83609</v>
      </c>
      <c r="AQ32" s="311">
        <v>55825</v>
      </c>
      <c r="AR32" s="312">
        <v>49.8</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68" t="s">
        <v>505</v>
      </c>
      <c r="AL33" s="1169"/>
      <c r="AM33" s="1169"/>
      <c r="AN33" s="1170"/>
      <c r="AO33" s="310" t="s">
        <v>491</v>
      </c>
      <c r="AP33" s="310" t="s">
        <v>491</v>
      </c>
      <c r="AQ33" s="311">
        <v>10</v>
      </c>
      <c r="AR33" s="312" t="s">
        <v>491</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68" t="s">
        <v>506</v>
      </c>
      <c r="AL34" s="1169"/>
      <c r="AM34" s="1169"/>
      <c r="AN34" s="1170"/>
      <c r="AO34" s="310" t="s">
        <v>491</v>
      </c>
      <c r="AP34" s="310" t="s">
        <v>491</v>
      </c>
      <c r="AQ34" s="311">
        <v>2</v>
      </c>
      <c r="AR34" s="312" t="s">
        <v>491</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68" t="s">
        <v>507</v>
      </c>
      <c r="AL35" s="1169"/>
      <c r="AM35" s="1169"/>
      <c r="AN35" s="1170"/>
      <c r="AO35" s="310">
        <v>544192</v>
      </c>
      <c r="AP35" s="310">
        <v>28549</v>
      </c>
      <c r="AQ35" s="311">
        <v>20336</v>
      </c>
      <c r="AR35" s="312">
        <v>40.4</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68" t="s">
        <v>508</v>
      </c>
      <c r="AL36" s="1169"/>
      <c r="AM36" s="1169"/>
      <c r="AN36" s="1170"/>
      <c r="AO36" s="310">
        <v>50135</v>
      </c>
      <c r="AP36" s="310">
        <v>2630</v>
      </c>
      <c r="AQ36" s="311">
        <v>2951</v>
      </c>
      <c r="AR36" s="312">
        <v>-10.9</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68" t="s">
        <v>509</v>
      </c>
      <c r="AL37" s="1169"/>
      <c r="AM37" s="1169"/>
      <c r="AN37" s="1170"/>
      <c r="AO37" s="310" t="s">
        <v>491</v>
      </c>
      <c r="AP37" s="310" t="s">
        <v>491</v>
      </c>
      <c r="AQ37" s="311">
        <v>682</v>
      </c>
      <c r="AR37" s="312" t="s">
        <v>491</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71" t="s">
        <v>510</v>
      </c>
      <c r="AL38" s="1172"/>
      <c r="AM38" s="1172"/>
      <c r="AN38" s="1173"/>
      <c r="AO38" s="313" t="s">
        <v>491</v>
      </c>
      <c r="AP38" s="313" t="s">
        <v>491</v>
      </c>
      <c r="AQ38" s="314">
        <v>2</v>
      </c>
      <c r="AR38" s="302" t="s">
        <v>491</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71" t="s">
        <v>511</v>
      </c>
      <c r="AL39" s="1172"/>
      <c r="AM39" s="1172"/>
      <c r="AN39" s="1173"/>
      <c r="AO39" s="310">
        <v>-21866</v>
      </c>
      <c r="AP39" s="310">
        <v>-1147</v>
      </c>
      <c r="AQ39" s="311">
        <v>-2058</v>
      </c>
      <c r="AR39" s="312">
        <v>-44.3</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68" t="s">
        <v>512</v>
      </c>
      <c r="AL40" s="1169"/>
      <c r="AM40" s="1169"/>
      <c r="AN40" s="1170"/>
      <c r="AO40" s="310">
        <v>-1635065</v>
      </c>
      <c r="AP40" s="310">
        <v>-85776</v>
      </c>
      <c r="AQ40" s="311">
        <v>-53145</v>
      </c>
      <c r="AR40" s="312">
        <v>61.4</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74" t="s">
        <v>287</v>
      </c>
      <c r="AL41" s="1175"/>
      <c r="AM41" s="1175"/>
      <c r="AN41" s="1176"/>
      <c r="AO41" s="310">
        <v>531156</v>
      </c>
      <c r="AP41" s="310">
        <v>27865</v>
      </c>
      <c r="AQ41" s="311">
        <v>24606</v>
      </c>
      <c r="AR41" s="312">
        <v>13.2</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513</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514</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63" t="s">
        <v>482</v>
      </c>
      <c r="AN49" s="1165" t="s">
        <v>515</v>
      </c>
      <c r="AO49" s="1166"/>
      <c r="AP49" s="1166"/>
      <c r="AQ49" s="1166"/>
      <c r="AR49" s="1167"/>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64"/>
      <c r="AN50" s="326" t="s">
        <v>516</v>
      </c>
      <c r="AO50" s="327" t="s">
        <v>517</v>
      </c>
      <c r="AP50" s="328" t="s">
        <v>518</v>
      </c>
      <c r="AQ50" s="329" t="s">
        <v>519</v>
      </c>
      <c r="AR50" s="330" t="s">
        <v>520</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521</v>
      </c>
      <c r="AL51" s="323"/>
      <c r="AM51" s="331">
        <v>2883229</v>
      </c>
      <c r="AN51" s="332">
        <v>138205</v>
      </c>
      <c r="AO51" s="333">
        <v>56</v>
      </c>
      <c r="AP51" s="334">
        <v>59119</v>
      </c>
      <c r="AQ51" s="335">
        <v>9.6999999999999993</v>
      </c>
      <c r="AR51" s="336">
        <v>46.3</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522</v>
      </c>
      <c r="AM52" s="339">
        <v>1202444</v>
      </c>
      <c r="AN52" s="340">
        <v>57638</v>
      </c>
      <c r="AO52" s="341">
        <v>16</v>
      </c>
      <c r="AP52" s="342">
        <v>29900</v>
      </c>
      <c r="AQ52" s="343">
        <v>-14.7</v>
      </c>
      <c r="AR52" s="344">
        <v>30.7</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523</v>
      </c>
      <c r="AL53" s="323"/>
      <c r="AM53" s="331">
        <v>2428070</v>
      </c>
      <c r="AN53" s="332">
        <v>118680</v>
      </c>
      <c r="AO53" s="333">
        <v>-14.1</v>
      </c>
      <c r="AP53" s="334">
        <v>84459</v>
      </c>
      <c r="AQ53" s="335">
        <v>42.9</v>
      </c>
      <c r="AR53" s="336">
        <v>-57</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522</v>
      </c>
      <c r="AM54" s="339">
        <v>823877</v>
      </c>
      <c r="AN54" s="340">
        <v>40270</v>
      </c>
      <c r="AO54" s="341">
        <v>-30.1</v>
      </c>
      <c r="AP54" s="342">
        <v>47314</v>
      </c>
      <c r="AQ54" s="343">
        <v>58.2</v>
      </c>
      <c r="AR54" s="344">
        <v>-88.3</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524</v>
      </c>
      <c r="AL55" s="323"/>
      <c r="AM55" s="331">
        <v>1958745</v>
      </c>
      <c r="AN55" s="332">
        <v>98168</v>
      </c>
      <c r="AO55" s="333">
        <v>-17.3</v>
      </c>
      <c r="AP55" s="334">
        <v>74568</v>
      </c>
      <c r="AQ55" s="335">
        <v>-11.7</v>
      </c>
      <c r="AR55" s="336">
        <v>-5.6</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522</v>
      </c>
      <c r="AM56" s="339">
        <v>1063706</v>
      </c>
      <c r="AN56" s="340">
        <v>53311</v>
      </c>
      <c r="AO56" s="341">
        <v>32.4</v>
      </c>
      <c r="AP56" s="342">
        <v>42558</v>
      </c>
      <c r="AQ56" s="343">
        <v>-10.1</v>
      </c>
      <c r="AR56" s="344">
        <v>42.5</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525</v>
      </c>
      <c r="AL57" s="323"/>
      <c r="AM57" s="331">
        <v>2096720</v>
      </c>
      <c r="AN57" s="332">
        <v>107326</v>
      </c>
      <c r="AO57" s="333">
        <v>9.3000000000000007</v>
      </c>
      <c r="AP57" s="334">
        <v>73693</v>
      </c>
      <c r="AQ57" s="335">
        <v>-1.2</v>
      </c>
      <c r="AR57" s="336">
        <v>10.5</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522</v>
      </c>
      <c r="AM58" s="339">
        <v>1014522</v>
      </c>
      <c r="AN58" s="340">
        <v>51931</v>
      </c>
      <c r="AO58" s="341">
        <v>-2.6</v>
      </c>
      <c r="AP58" s="342">
        <v>44203</v>
      </c>
      <c r="AQ58" s="343">
        <v>3.9</v>
      </c>
      <c r="AR58" s="344">
        <v>-6.5</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526</v>
      </c>
      <c r="AL59" s="323"/>
      <c r="AM59" s="331">
        <v>1915859</v>
      </c>
      <c r="AN59" s="332">
        <v>100507</v>
      </c>
      <c r="AO59" s="333">
        <v>-6.4</v>
      </c>
      <c r="AP59" s="334">
        <v>79401</v>
      </c>
      <c r="AQ59" s="335">
        <v>7.7</v>
      </c>
      <c r="AR59" s="336">
        <v>-14.1</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522</v>
      </c>
      <c r="AM60" s="339">
        <v>1315837</v>
      </c>
      <c r="AN60" s="340">
        <v>69029</v>
      </c>
      <c r="AO60" s="341">
        <v>32.9</v>
      </c>
      <c r="AP60" s="342">
        <v>49347</v>
      </c>
      <c r="AQ60" s="343">
        <v>11.6</v>
      </c>
      <c r="AR60" s="344">
        <v>21.3</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527</v>
      </c>
      <c r="AL61" s="345"/>
      <c r="AM61" s="346">
        <v>2256525</v>
      </c>
      <c r="AN61" s="347">
        <v>112577</v>
      </c>
      <c r="AO61" s="348">
        <v>5.5</v>
      </c>
      <c r="AP61" s="349">
        <v>74248</v>
      </c>
      <c r="AQ61" s="350">
        <v>9.5</v>
      </c>
      <c r="AR61" s="336">
        <v>-4</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522</v>
      </c>
      <c r="AM62" s="339">
        <v>1084077</v>
      </c>
      <c r="AN62" s="340">
        <v>54436</v>
      </c>
      <c r="AO62" s="341">
        <v>9.6999999999999993</v>
      </c>
      <c r="AP62" s="342">
        <v>42664</v>
      </c>
      <c r="AQ62" s="343">
        <v>9.8000000000000007</v>
      </c>
      <c r="AR62" s="344">
        <v>-0.1</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5smyLoG0jR4Li6juPDFavJZSk5hGFNXABjsKfruFNosUx6oJ62KQdz8SnlQjx3sBCOBOj+JFGbMb6Rvy4gMAfw==" saltValue="lJImE7VMw/Yq6fZ0n7T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479</v>
      </c>
    </row>
    <row r="121" spans="125:125" ht="13.5" hidden="1" customHeight="1" x14ac:dyDescent="0.15">
      <c r="DU121" s="257"/>
    </row>
  </sheetData>
  <sheetProtection algorithmName="SHA-512" hashValue="7cRKO46uywowQErx7aCPAXL8HaRHgVvx2WgLq9b6m//PMJDjmC1+Np1q6vWIBxdS70KWJUEz3wHRGmfVrYdgPQ==" saltValue="ZnSbpr9ZwHG60HCKFjAV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479</v>
      </c>
    </row>
  </sheetData>
  <sheetProtection algorithmName="SHA-512" hashValue="NPkbebzyMouUGvoOWLiLoDoN4ws28fwpAPufNhFWGkkaXICZIkViNijzUoNQS8Sdt7fKxpq4ACYqdiX7MzwfWg==" saltValue="xixLZ+/kMPbe5KPPocPV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7" t="s">
        <v>3</v>
      </c>
      <c r="D47" s="1177"/>
      <c r="E47" s="1178"/>
      <c r="F47" s="11">
        <v>31.41</v>
      </c>
      <c r="G47" s="12">
        <v>29.64</v>
      </c>
      <c r="H47" s="12">
        <v>31.73</v>
      </c>
      <c r="I47" s="12">
        <v>38.32</v>
      </c>
      <c r="J47" s="13">
        <v>38</v>
      </c>
    </row>
    <row r="48" spans="2:10" ht="57.75" customHeight="1" x14ac:dyDescent="0.15">
      <c r="B48" s="14"/>
      <c r="C48" s="1179" t="s">
        <v>4</v>
      </c>
      <c r="D48" s="1179"/>
      <c r="E48" s="1180"/>
      <c r="F48" s="15">
        <v>3.86</v>
      </c>
      <c r="G48" s="16">
        <v>6.06</v>
      </c>
      <c r="H48" s="16">
        <v>9.6999999999999993</v>
      </c>
      <c r="I48" s="16">
        <v>6.47</v>
      </c>
      <c r="J48" s="17">
        <v>3.46</v>
      </c>
    </row>
    <row r="49" spans="2:10" ht="57.75" customHeight="1" thickBot="1" x14ac:dyDescent="0.2">
      <c r="B49" s="18"/>
      <c r="C49" s="1181" t="s">
        <v>5</v>
      </c>
      <c r="D49" s="1181"/>
      <c r="E49" s="1182"/>
      <c r="F49" s="19" t="s">
        <v>534</v>
      </c>
      <c r="G49" s="20">
        <v>0.92</v>
      </c>
      <c r="H49" s="20">
        <v>6.68</v>
      </c>
      <c r="I49" s="20">
        <v>1.3</v>
      </c>
      <c r="J49" s="21" t="s">
        <v>535</v>
      </c>
    </row>
    <row r="50" spans="2:10" x14ac:dyDescent="0.15"/>
  </sheetData>
  <sheetProtection algorithmName="SHA-512" hashValue="U55O93fzk8CxlmBeeuna0gwudDDtvVDAcgOTELHHUHDOIF7VFk+jvU31Rs3wLYmQl+DD322A6IvMknOQqEdGFA==" saltValue="HcMh1JJsFz+G1hI4f6jZ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四井 裕二</cp:lastModifiedBy>
  <cp:lastPrinted>2025-03-17T00:52:40Z</cp:lastPrinted>
  <dcterms:created xsi:type="dcterms:W3CDTF">2025-02-19T02:47:31Z</dcterms:created>
  <dcterms:modified xsi:type="dcterms:W3CDTF">2025-09-19T02:31:24Z</dcterms:modified>
  <cp:category/>
</cp:coreProperties>
</file>