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財政一般\財政状況資料集（財政指標分析)\【ＨＰ公表用】\"/>
    </mc:Choice>
  </mc:AlternateContent>
  <workbookProtection workbookPassword="CC05" lockStructure="1"/>
  <bookViews>
    <workbookView xWindow="240" yWindow="75" windowWidth="14940" windowHeight="7860" tabRatio="63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AF88" i="11" l="1"/>
  <c r="DQ102" i="11" l="1"/>
  <c r="DL102" i="11"/>
  <c r="DG102" i="11"/>
  <c r="DB102" i="11"/>
  <c r="CW102" i="11"/>
  <c r="CR102" i="11"/>
  <c r="AU88" i="11"/>
  <c r="AP88" i="11"/>
  <c r="AU63" i="11"/>
  <c r="AP63" i="11"/>
  <c r="AP23" i="11"/>
  <c r="AA23" i="11"/>
  <c r="BG41" i="9" l="1"/>
  <c r="BG40" i="9"/>
  <c r="BG39" i="9"/>
  <c r="BG38" i="9"/>
  <c r="BG37" i="9"/>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AM41" i="9"/>
  <c r="U41" i="9"/>
  <c r="C41" i="9"/>
  <c r="CO40" i="9"/>
  <c r="AM40" i="9"/>
  <c r="U40" i="9"/>
  <c r="C40" i="9"/>
  <c r="CO39" i="9"/>
  <c r="AM39" i="9"/>
  <c r="U39" i="9"/>
  <c r="C39" i="9"/>
  <c r="CO38" i="9"/>
  <c r="AM38" i="9"/>
  <c r="U38" i="9"/>
  <c r="CO37" i="9"/>
  <c r="AM37" i="9"/>
  <c r="U37" i="9"/>
  <c r="AM36" i="9"/>
  <c r="AM35"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C38" i="9" s="1"/>
  <c r="U34" i="9" l="1"/>
  <c r="U35" i="9" l="1"/>
  <c r="U36" i="9" l="1"/>
  <c r="AM34" i="9"/>
  <c r="BE34" i="9" s="1"/>
  <c r="BE35" i="9" s="1"/>
  <c r="BE36" i="9" s="1"/>
  <c r="BE37" i="9" s="1"/>
  <c r="BE38" i="9" s="1"/>
  <c r="BE39" i="9" s="1"/>
  <c r="BE40" i="9" s="1"/>
  <c r="BE41" i="9" s="1"/>
  <c r="BW34" i="9" l="1"/>
  <c r="BW35" i="9" s="1"/>
  <c r="BW36" i="9" s="1"/>
  <c r="BW37" i="9" s="1"/>
  <c r="BW38" i="9" s="1"/>
  <c r="BW39" i="9" s="1"/>
  <c r="BW40" i="9" s="1"/>
  <c r="BW41" i="9" s="1"/>
  <c r="BW42" i="9" s="1"/>
  <c r="BW43" i="9" s="1"/>
  <c r="CO34" i="9" l="1"/>
  <c r="CO35" i="9" s="1"/>
  <c r="CO36" i="9" s="1"/>
</calcChain>
</file>

<file path=xl/sharedStrings.xml><?xml version="1.0" encoding="utf-8"?>
<sst xmlns="http://schemas.openxmlformats.org/spreadsheetml/2006/main" count="1077" uniqueCount="573">
  <si>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</si>
  <si>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</si>
  <si>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</si>
  <si>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</si>
  <si>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</si>
  <si>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</si>
  <si>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</si>
  <si>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</si>
  <si>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</si>
  <si>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</si>
  <si>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</si>
  <si>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</si>
  <si>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</si>
  <si>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</si>
  <si>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</si>
  <si>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</si>
  <si>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</si>
  <si>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</si>
  <si>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</si>
  <si>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</si>
  <si>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</si>
  <si>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</si>
  <si>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</si>
  <si>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</si>
  <si>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</si>
  <si>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</si>
  <si>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</si>
  <si>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</si>
  <si>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</si>
  <si>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</si>
  <si>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</si>
  <si>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</si>
  <si>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</si>
  <si>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</si>
  <si>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</si>
  <si>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</si>
  <si>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</si>
  <si>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</si>
  <si>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</si>
  <si>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</si>
  <si>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</si>
  <si>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</si>
  <si>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</si>
  <si>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</si>
  <si>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</si>
  <si>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</si>
  <si>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</si>
  <si>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</si>
  <si>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</si>
  <si>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</si>
  <si>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</si>
  <si>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</si>
  <si>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</si>
  <si>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</si>
  <si>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</si>
  <si>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</si>
  <si>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</si>
  <si>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</si>
  <si>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</si>
  <si>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</si>
  <si>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</si>
  <si>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</si>
  <si>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</si>
  <si>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</si>
  <si>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</si>
  <si>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</si>
  <si>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</si>
  <si>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</si>
  <si>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</si>
  <si>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</si>
  <si>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</si>
  <si>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</si>
  <si>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</si>
  <si>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</si>
  <si>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</si>
  <si>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</si>
  <si>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</si>
  <si>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</si>
  <si>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</si>
  <si>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</si>
  <si>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</si>
  <si>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</si>
  <si>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揖斐川町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</si>
  <si>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</si>
  <si>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</si>
  <si>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</si>
  <si>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</si>
  <si>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</si>
  <si>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</si>
  <si>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</si>
  <si>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</si>
  <si>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</si>
  <si>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</si>
  <si>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</si>
  <si>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</si>
  <si>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</si>
  <si>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</si>
  <si>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</si>
  <si>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</si>
  <si>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</si>
  <si>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</si>
  <si>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</si>
  <si>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</si>
  <si>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</si>
  <si>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</si>
  <si>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</si>
  <si>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</si>
  <si>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</si>
  <si>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</si>
  <si>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</si>
  <si>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</si>
  <si>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</si>
  <si>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</si>
  <si>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</si>
  <si>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</si>
  <si>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</si>
  <si>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</si>
  <si>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</si>
  <si>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</si>
  <si>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</si>
  <si>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</si>
  <si>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</si>
  <si>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</si>
  <si>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</si>
  <si>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</si>
  <si>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</si>
  <si>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</si>
  <si>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</si>
  <si>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</si>
  <si>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</si>
  <si>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</si>
  <si>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</si>
  <si>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</si>
  <si>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</si>
  <si>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</si>
  <si>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</si>
  <si>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</si>
  <si>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</si>
  <si>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</si>
  <si>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</si>
  <si>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</si>
  <si>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</si>
  <si>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</si>
  <si>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</si>
  <si>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</si>
  <si>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</si>
  <si>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</si>
  <si>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</si>
  <si>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</si>
  <si>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</si>
  <si>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</si>
  <si>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</si>
  <si>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</si>
  <si>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</si>
  <si>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</si>
  <si>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</si>
  <si>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</si>
  <si>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</si>
  <si>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</si>
  <si>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</si>
  <si>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</si>
  <si>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</si>
  <si>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</si>
  <si>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</si>
  <si>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</si>
  <si>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</si>
  <si>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</si>
  <si>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</si>
  <si>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</si>
  <si>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</si>
  <si>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</si>
  <si>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</si>
  <si>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</si>
  <si>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</si>
  <si>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</si>
  <si>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</si>
  <si>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</si>
  <si>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</si>
  <si>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</si>
  <si>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</si>
  <si>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</si>
  <si>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</si>
  <si>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</si>
  <si>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</si>
  <si>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</si>
  <si>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</si>
  <si>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</si>
  <si>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</si>
  <si>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</si>
  <si>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</si>
  <si>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</si>
  <si>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</si>
  <si>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</si>
  <si>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</si>
  <si>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</si>
  <si>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岐阜県揖斐川町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</si>
  <si>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</si>
  <si>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</si>
  <si>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</si>
  <si>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</si>
  <si>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</si>
  <si>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</si>
  <si>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</si>
  <si>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</si>
  <si>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</si>
  <si>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</si>
  <si>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</si>
  <si>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</si>
  <si>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</si>
  <si>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</si>
  <si>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</si>
  <si>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</si>
  <si>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</si>
  <si>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</si>
  <si>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</si>
  <si>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</si>
  <si>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</si>
  <si>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</si>
  <si>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</si>
  <si>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</si>
  <si>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</si>
  <si>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</si>
  <si>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</si>
  <si>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</si>
  <si>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</si>
  <si>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</si>
  <si>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</si>
  <si>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</si>
  <si>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</si>
  <si>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</si>
  <si>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</si>
  <si>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</si>
  <si>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</si>
  <si>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</si>
  <si>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</si>
  <si>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</si>
  <si>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</si>
  <si>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</si>
  <si>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</si>
  <si>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</si>
  <si>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</si>
  <si>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</si>
  <si>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</si>
  <si>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</si>
  <si>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</si>
  <si>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</si>
  <si>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</si>
  <si>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</si>
  <si>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</si>
  <si>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</si>
  <si>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</si>
  <si>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</si>
  <si>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</si>
  <si>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</si>
  <si>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</si>
  <si>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</si>
  <si>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</si>
  <si>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</si>
  <si>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</si>
  <si>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</si>
  <si>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</si>
  <si>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</si>
  <si>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</si>
  <si>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</si>
  <si>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</si>
  <si>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</si>
  <si>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</si>
  <si>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</si>
  <si>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</si>
  <si>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</si>
  <si>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</si>
  <si>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</si>
  <si>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</si>
  <si>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</si>
  <si>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</si>
  <si>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</si>
  <si>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</si>
  <si>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</si>
  <si>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</si>
  <si>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</si>
  <si>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</si>
  <si>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</si>
  <si>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</si>
  <si>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</si>
  <si>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</si>
  <si>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</si>
  <si>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</si>
  <si>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</si>
  <si>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</si>
  <si>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</si>
  <si>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</si>
  <si>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</si>
  <si>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</si>
  <si>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</si>
  <si>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</si>
  <si>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</si>
  <si>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</si>
  <si>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</si>
  <si>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</si>
  <si>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</si>
  <si>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</si>
  <si>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</si>
  <si>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</si>
  <si>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</si>
  <si>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</si>
  <si>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</si>
  <si>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</si>
  <si>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</si>
  <si>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</si>
  <si>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</si>
  <si>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</si>
  <si>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</si>
  <si>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</si>
  <si>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</si>
  <si>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</si>
  <si>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</si>
  <si>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</si>
  <si>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</si>
  <si>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</si>
  <si>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</si>
  <si>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</si>
  <si>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</si>
  <si>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</si>
  <si>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</si>
  <si>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</si>
  <si>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</si>
  <si>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</si>
  <si>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</si>
  <si>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</si>
  <si>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</si>
  <si>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</si>
  <si>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</si>
  <si>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</si>
  <si>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</si>
  <si>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</si>
  <si>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</si>
  <si>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</si>
  <si>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</si>
  <si>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</si>
  <si>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</si>
  <si>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</si>
  <si>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</si>
  <si>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</si>
  <si>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</si>
  <si>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</si>
  <si>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</si>
  <si>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岐阜県揖斐川町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</si>
  <si>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</si>
  <si>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</si>
  <si>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</si>
  <si>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</si>
  <si>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</si>
  <si>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</si>
  <si>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</si>
  <si>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</si>
  <si>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</si>
  <si>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</si>
  <si>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</si>
  <si>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</si>
  <si>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</si>
  <si>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</si>
  <si>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</si>
  <si>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</si>
  <si>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</si>
  <si>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</si>
  <si>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</si>
  <si>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</si>
  <si>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谷汲中央診療所特別会計</t>
    <phoneticPr fontId="5"/>
  </si>
  <si>
    <t>杉原地域土地取得等特別会計</t>
    <phoneticPr fontId="5"/>
  </si>
  <si>
    <t>徳山ダム上流域公有地化特別会計</t>
    <phoneticPr fontId="5"/>
  </si>
  <si>
    <t>地域情報特別会計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</si>
  <si>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</si>
  <si>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</si>
  <si>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</si>
  <si>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</si>
  <si>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</si>
  <si>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</si>
  <si>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</si>
  <si>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</si>
  <si>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</si>
  <si>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</si>
  <si>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</si>
  <si>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</si>
  <si>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</si>
  <si>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</si>
  <si>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国民健康保険直診勘定特別会計</t>
    <phoneticPr fontId="5"/>
  </si>
  <si>
    <t>後期高齢者医療特別会計</t>
    <phoneticPr fontId="5"/>
  </si>
  <si>
    <t>上水道事業会計</t>
    <phoneticPr fontId="5"/>
  </si>
  <si>
    <t>法適用企業</t>
    <phoneticPr fontId="5"/>
  </si>
  <si>
    <t>大和簡易水道特別会計</t>
    <phoneticPr fontId="5"/>
  </si>
  <si>
    <t>法非適用企業</t>
    <phoneticPr fontId="5"/>
  </si>
  <si>
    <t>脛永簡易水道特別会計</t>
    <phoneticPr fontId="5"/>
  </si>
  <si>
    <t>市場簡易水道特別会計</t>
    <phoneticPr fontId="5"/>
  </si>
  <si>
    <t>谷汲簡易水道特別会計</t>
    <phoneticPr fontId="5"/>
  </si>
  <si>
    <t>北部簡易水道特別会計</t>
    <phoneticPr fontId="5"/>
  </si>
  <si>
    <t>農業集落排水事業特別会計</t>
    <phoneticPr fontId="5"/>
  </si>
  <si>
    <t>公共下水道事業特別会計</t>
    <phoneticPr fontId="5"/>
  </si>
  <si>
    <t>個別排水事業特別会計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</si>
  <si>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</si>
  <si>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</si>
  <si>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</si>
  <si>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</si>
  <si>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</si>
  <si>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</si>
  <si>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</si>
  <si>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</si>
  <si>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</si>
  <si>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</si>
  <si>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</si>
  <si>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</si>
  <si>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</si>
  <si>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</si>
  <si>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</si>
  <si>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</si>
  <si>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</si>
  <si>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</si>
  <si>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</si>
  <si>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</si>
  <si>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</si>
  <si>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</si>
  <si>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</si>
  <si>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</si>
  <si>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</si>
  <si>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</si>
  <si>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</si>
  <si>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</si>
  <si>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</si>
  <si>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</si>
  <si>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</si>
  <si>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</si>
  <si>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</si>
  <si>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</si>
  <si>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</si>
  <si>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</si>
  <si>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</si>
  <si>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</si>
  <si>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</si>
  <si>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</si>
  <si>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</si>
  <si>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</si>
  <si>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</si>
  <si>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</si>
  <si>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</si>
  <si>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</si>
  <si>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</si>
  <si>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</si>
  <si>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</si>
  <si>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</si>
  <si>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</si>
  <si>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</si>
  <si>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</si>
  <si>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</si>
  <si>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</si>
  <si>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</si>
  <si>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</si>
  <si>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</si>
  <si>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</si>
  <si>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</si>
  <si>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</si>
  <si>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</si>
  <si>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</si>
  <si>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</si>
  <si>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</si>
  <si>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</si>
  <si>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</si>
  <si>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</si>
  <si>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</si>
  <si>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</si>
  <si>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</si>
  <si>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</si>
  <si>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</si>
  <si>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</si>
  <si>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</si>
  <si>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</si>
  <si>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</si>
  <si>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</si>
  <si>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</si>
  <si>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</si>
  <si>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</si>
  <si>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</si>
  <si>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</si>
  <si>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</si>
  <si>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</si>
  <si>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</si>
  <si>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</si>
  <si>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</si>
  <si>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</si>
  <si>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</si>
  <si>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</si>
  <si>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</si>
  <si>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</si>
  <si>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</si>
  <si>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</si>
  <si>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</si>
  <si>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</si>
  <si>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</si>
  <si>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</si>
  <si>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</si>
  <si>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</si>
  <si>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</si>
  <si>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</si>
  <si>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</si>
  <si>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</si>
  <si>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</si>
  <si>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</si>
  <si>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</si>
  <si>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</si>
  <si>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</si>
  <si>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</si>
  <si>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</si>
  <si>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</si>
  <si>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</si>
  <si>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</si>
  <si>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</si>
  <si>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</si>
  <si>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</si>
  <si>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</si>
  <si>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</si>
  <si>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</si>
  <si>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</si>
  <si>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</si>
  <si>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</si>
  <si>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</si>
  <si>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</si>
  <si>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</si>
  <si>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</si>
  <si>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</si>
  <si>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</si>
  <si>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</si>
  <si>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</si>
  <si>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</si>
  <si>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</si>
  <si>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上水道事業会計</t>
  </si>
  <si>
    <t>国民健康保険特別会計</t>
  </si>
  <si>
    <t>国民健康保険直診勘定特別会計</t>
  </si>
  <si>
    <t>後期高齢者医療特別会計</t>
  </si>
  <si>
    <t>脛永簡易水道特別会計</t>
  </si>
  <si>
    <t>個別排水事業特別会計</t>
  </si>
  <si>
    <t>北部簡易水道特別会計</t>
  </si>
  <si>
    <t>その他会計（赤字）</t>
  </si>
  <si>
    <t>その他会計（黒字）</t>
  </si>
  <si>
    <t>-</t>
    <phoneticPr fontId="2"/>
  </si>
  <si>
    <t>大垣衛生施設組合（一般会計）</t>
    <rPh sb="0" eb="2">
      <t>オオガキ</t>
    </rPh>
    <rPh sb="2" eb="4">
      <t>エイセイ</t>
    </rPh>
    <rPh sb="4" eb="6">
      <t>シセツ</t>
    </rPh>
    <rPh sb="6" eb="8">
      <t>クミアイ</t>
    </rPh>
    <rPh sb="9" eb="11">
      <t>イッパン</t>
    </rPh>
    <rPh sb="11" eb="13">
      <t>カイケイ</t>
    </rPh>
    <phoneticPr fontId="24"/>
  </si>
  <si>
    <t>揖斐川水防事務組合（一般会計）</t>
    <rPh sb="0" eb="3">
      <t>イビガワ</t>
    </rPh>
    <rPh sb="3" eb="5">
      <t>スイボウ</t>
    </rPh>
    <rPh sb="5" eb="7">
      <t>ジム</t>
    </rPh>
    <rPh sb="7" eb="9">
      <t>クミアイ</t>
    </rPh>
    <phoneticPr fontId="24"/>
  </si>
  <si>
    <t>揖斐郡養基小学校養基保育所組合（一般会計）</t>
    <rPh sb="0" eb="3">
      <t>イビグン</t>
    </rPh>
    <rPh sb="3" eb="4">
      <t>マモル</t>
    </rPh>
    <rPh sb="4" eb="5">
      <t>モト</t>
    </rPh>
    <rPh sb="5" eb="8">
      <t>ショウガッコウ</t>
    </rPh>
    <rPh sb="8" eb="9">
      <t>マモル</t>
    </rPh>
    <rPh sb="9" eb="10">
      <t>モト</t>
    </rPh>
    <rPh sb="10" eb="12">
      <t>ホイク</t>
    </rPh>
    <rPh sb="12" eb="13">
      <t>ジョ</t>
    </rPh>
    <rPh sb="13" eb="15">
      <t>クミアイ</t>
    </rPh>
    <phoneticPr fontId="24"/>
  </si>
  <si>
    <t>岐阜県市町村会館組合（一般会計）</t>
    <rPh sb="0" eb="3">
      <t>ギフケン</t>
    </rPh>
    <rPh sb="3" eb="6">
      <t>シチョウソン</t>
    </rPh>
    <rPh sb="6" eb="8">
      <t>カイカン</t>
    </rPh>
    <rPh sb="8" eb="10">
      <t>クミアイ</t>
    </rPh>
    <phoneticPr fontId="24"/>
  </si>
  <si>
    <t>樫原谷林野組合（一般会計）</t>
    <rPh sb="0" eb="2">
      <t>カシハラ</t>
    </rPh>
    <rPh sb="2" eb="3">
      <t>タニ</t>
    </rPh>
    <rPh sb="3" eb="5">
      <t>リンヤ</t>
    </rPh>
    <rPh sb="5" eb="7">
      <t>クミアイ</t>
    </rPh>
    <phoneticPr fontId="24"/>
  </si>
  <si>
    <t>足打谷林野組合（一般会計）</t>
    <rPh sb="0" eb="1">
      <t>アシ</t>
    </rPh>
    <rPh sb="1" eb="2">
      <t>ウ</t>
    </rPh>
    <rPh sb="2" eb="3">
      <t>タニ</t>
    </rPh>
    <rPh sb="3" eb="5">
      <t>リンヤ</t>
    </rPh>
    <rPh sb="5" eb="7">
      <t>クミアイ</t>
    </rPh>
    <phoneticPr fontId="24"/>
  </si>
  <si>
    <t>岐阜県市町村職員退職手当組合（一般会計）</t>
    <rPh sb="0" eb="3">
      <t>ギフケン</t>
    </rPh>
    <rPh sb="3" eb="6">
      <t>シチョウソン</t>
    </rPh>
    <rPh sb="6" eb="8">
      <t>ショクイン</t>
    </rPh>
    <rPh sb="8" eb="10">
      <t>タイショク</t>
    </rPh>
    <rPh sb="10" eb="12">
      <t>テアテ</t>
    </rPh>
    <rPh sb="12" eb="14">
      <t>クミアイ</t>
    </rPh>
    <phoneticPr fontId="24"/>
  </si>
  <si>
    <t>揖斐郡消防組合（一般会計）</t>
    <rPh sb="0" eb="3">
      <t>イビグン</t>
    </rPh>
    <rPh sb="3" eb="5">
      <t>ショウボウ</t>
    </rPh>
    <rPh sb="5" eb="7">
      <t>クミアイ</t>
    </rPh>
    <phoneticPr fontId="24"/>
  </si>
  <si>
    <t>西濃環境整備組合（一般会計）</t>
    <rPh sb="0" eb="2">
      <t>セイノウ</t>
    </rPh>
    <rPh sb="2" eb="4">
      <t>カンキョウ</t>
    </rPh>
    <rPh sb="4" eb="6">
      <t>セイビ</t>
    </rPh>
    <rPh sb="6" eb="8">
      <t>クミアイ</t>
    </rPh>
    <phoneticPr fontId="24"/>
  </si>
  <si>
    <t>揖斐広域連合（一般会計）</t>
    <rPh sb="0" eb="2">
      <t>イビ</t>
    </rPh>
    <rPh sb="2" eb="4">
      <t>コウイキ</t>
    </rPh>
    <rPh sb="4" eb="6">
      <t>レンゴウ</t>
    </rPh>
    <rPh sb="7" eb="9">
      <t>イッパン</t>
    </rPh>
    <rPh sb="9" eb="11">
      <t>カイケイ</t>
    </rPh>
    <phoneticPr fontId="24"/>
  </si>
  <si>
    <t>揖斐広域連合（介護保険事業会計）</t>
    <rPh sb="0" eb="2">
      <t>イビ</t>
    </rPh>
    <rPh sb="2" eb="4">
      <t>コウイキ</t>
    </rPh>
    <rPh sb="4" eb="6">
      <t>レンゴウ</t>
    </rPh>
    <rPh sb="7" eb="9">
      <t>カイゴ</t>
    </rPh>
    <rPh sb="9" eb="11">
      <t>ホケン</t>
    </rPh>
    <rPh sb="11" eb="13">
      <t>ジギョウ</t>
    </rPh>
    <rPh sb="13" eb="15">
      <t>カイケイ</t>
    </rPh>
    <phoneticPr fontId="24"/>
  </si>
  <si>
    <t>揖斐広域連合（介護サービス事業会計）</t>
    <rPh sb="0" eb="2">
      <t>イビ</t>
    </rPh>
    <rPh sb="2" eb="4">
      <t>コウイキ</t>
    </rPh>
    <rPh sb="4" eb="6">
      <t>レンゴウ</t>
    </rPh>
    <rPh sb="7" eb="9">
      <t>カイゴ</t>
    </rPh>
    <rPh sb="13" eb="15">
      <t>ジギョウ</t>
    </rPh>
    <rPh sb="15" eb="17">
      <t>カイケイ</t>
    </rPh>
    <phoneticPr fontId="24"/>
  </si>
  <si>
    <t>岐阜県後期高齢者医療広域連合（一般会計）</t>
    <rPh sb="0" eb="3">
      <t>ギフケン</t>
    </rPh>
    <rPh sb="3" eb="5">
      <t>コウキ</t>
    </rPh>
    <rPh sb="5" eb="8">
      <t>コウレイシャ</t>
    </rPh>
    <rPh sb="8" eb="10">
      <t>イリョウ</t>
    </rPh>
    <rPh sb="10" eb="12">
      <t>コウイキ</t>
    </rPh>
    <rPh sb="12" eb="14">
      <t>レンゴウ</t>
    </rPh>
    <rPh sb="15" eb="17">
      <t>イッパン</t>
    </rPh>
    <rPh sb="17" eb="19">
      <t>カイケイ</t>
    </rPh>
    <phoneticPr fontId="24"/>
  </si>
  <si>
    <t>岐阜県後期高齢者医療広域連合（後期高齢者医療事業会計）</t>
    <rPh sb="0" eb="3">
      <t>ギフケン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4"/>
  </si>
  <si>
    <t>揖斐川町土地開発公社</t>
    <rPh sb="0" eb="4">
      <t>イビガワチョウ</t>
    </rPh>
    <rPh sb="4" eb="6">
      <t>トチ</t>
    </rPh>
    <rPh sb="6" eb="8">
      <t>カイハツ</t>
    </rPh>
    <rPh sb="8" eb="10">
      <t>コウシャ</t>
    </rPh>
    <phoneticPr fontId="24"/>
  </si>
  <si>
    <t>サンシャイン春日</t>
    <rPh sb="6" eb="8">
      <t>カスガ</t>
    </rPh>
    <phoneticPr fontId="24"/>
  </si>
  <si>
    <t>いびがわ</t>
  </si>
  <si>
    <t>基金繰入金62</t>
    <phoneticPr fontId="2"/>
  </si>
  <si>
    <t>法非適用企業基金繰入金13</t>
    <phoneticPr fontId="5"/>
  </si>
  <si>
    <t>基金繰入金18</t>
    <phoneticPr fontId="2"/>
  </si>
  <si>
    <t>法非適用企業基金繰入金9</t>
    <phoneticPr fontId="5"/>
  </si>
  <si>
    <t>○</t>
    <phoneticPr fontId="2"/>
  </si>
  <si>
    <t>基金繰入金747</t>
    <rPh sb="0" eb="2">
      <t>キキン</t>
    </rPh>
    <rPh sb="2" eb="4">
      <t>クリイレ</t>
    </rPh>
    <rPh sb="4" eb="5">
      <t>キン</t>
    </rPh>
    <phoneticPr fontId="2"/>
  </si>
  <si>
    <t>基金繰入金33</t>
    <phoneticPr fontId="2"/>
  </si>
  <si>
    <t>基金繰入金2,200</t>
    <phoneticPr fontId="2"/>
  </si>
  <si>
    <t>基金繰入金444</t>
    <phoneticPr fontId="2"/>
  </si>
  <si>
    <t>基金繰入金14</t>
    <phoneticPr fontId="2"/>
  </si>
  <si>
    <t>-</t>
    <phoneticPr fontId="2"/>
  </si>
  <si>
    <t>-</t>
    <phoneticPr fontId="2"/>
  </si>
  <si>
    <t>-</t>
    <phoneticPr fontId="2"/>
  </si>
  <si>
    <t>基金繰入金1,320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</si>
</sst>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55958</c:v>
                </c:pt>
                <c:pt idx="1">
                  <c:v>59338</c:v>
                </c:pt>
                <c:pt idx="2">
                  <c:v>42839</c:v>
                </c:pt>
                <c:pt idx="3">
                  <c:v>46819</c:v>
                </c:pt>
                <c:pt idx="4">
                  <c:v>53270</c:v>
                </c:pt>
              </c:numCache>
            </c:numRef>
          </c:val>
          <c:smooth val="0"/>
          <c:extLst>
            <c:ext xmlns:c16="http://schemas.microsoft.com/office/drawing/2014/chart" uri="{C3380CC4-5D6E-409C-BE32-E72D297353CC}">
              <c16:uniqueId val="{00000000-0CE7-4D0F-8887-31DF6830D30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184984</c:v>
                </c:pt>
                <c:pt idx="1">
                  <c:v>172515</c:v>
                </c:pt>
                <c:pt idx="2">
                  <c:v>139134</c:v>
                </c:pt>
                <c:pt idx="3">
                  <c:v>180972</c:v>
                </c:pt>
                <c:pt idx="4">
                  <c:v>88568</c:v>
                </c:pt>
              </c:numCache>
            </c:numRef>
          </c:val>
          <c:smooth val="0"/>
          <c:extLst>
            <c:ext xmlns:c16="http://schemas.microsoft.com/office/drawing/2014/chart" uri="{C3380CC4-5D6E-409C-BE32-E72D297353CC}">
              <c16:uniqueId val="{00000001-0CE7-4D0F-8887-31DF6830D301}"/>
            </c:ext>
          </c:extLst>
        </c:ser>
        <c:dLbls>
          <c:showLegendKey val="0"/>
          <c:showVal val="0"/>
          <c:showCatName val="0"/>
          <c:showSerName val="0"/>
          <c:showPercent val="0"/>
          <c:showBubbleSize val="0"/>
        </c:dLbls>
        <c:marker val="1"/>
        <c:smooth val="0"/>
        <c:axId val="87407232"/>
        <c:axId val="99255040"/>
      </c:lineChart>
      <c:catAx>
        <c:axId val="874072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255040"/>
        <c:crosses val="autoZero"/>
        <c:auto val="1"/>
        <c:lblAlgn val="ctr"/>
        <c:lblOffset val="100"/>
        <c:tickLblSkip val="1"/>
        <c:tickMarkSkip val="1"/>
        <c:noMultiLvlLbl val="0"/>
      </c:catAx>
      <c:valAx>
        <c:axId val="9925504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7407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5.3</c:v>
                </c:pt>
                <c:pt idx="1">
                  <c:v>4.76</c:v>
                </c:pt>
                <c:pt idx="2">
                  <c:v>5.47</c:v>
                </c:pt>
                <c:pt idx="3">
                  <c:v>3.68</c:v>
                </c:pt>
                <c:pt idx="4">
                  <c:v>5.26</c:v>
                </c:pt>
              </c:numCache>
            </c:numRef>
          </c:val>
          <c:extLst>
            <c:ext xmlns:c16="http://schemas.microsoft.com/office/drawing/2014/chart" uri="{C3380CC4-5D6E-409C-BE32-E72D297353CC}">
              <c16:uniqueId val="{00000000-6859-47BA-B98F-DB480A97A871}"/>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12.83</c:v>
                </c:pt>
                <c:pt idx="1">
                  <c:v>15.89</c:v>
                </c:pt>
                <c:pt idx="2">
                  <c:v>20.399999999999999</c:v>
                </c:pt>
                <c:pt idx="3">
                  <c:v>20.7</c:v>
                </c:pt>
                <c:pt idx="4">
                  <c:v>22.57</c:v>
                </c:pt>
              </c:numCache>
            </c:numRef>
          </c:val>
          <c:extLst>
            <c:ext xmlns:c16="http://schemas.microsoft.com/office/drawing/2014/chart" uri="{C3380CC4-5D6E-409C-BE32-E72D297353CC}">
              <c16:uniqueId val="{00000001-6859-47BA-B98F-DB480A97A871}"/>
            </c:ext>
          </c:extLst>
        </c:ser>
        <c:dLbls>
          <c:showLegendKey val="0"/>
          <c:showVal val="0"/>
          <c:showCatName val="0"/>
          <c:showSerName val="0"/>
          <c:showPercent val="0"/>
          <c:showBubbleSize val="0"/>
        </c:dLbls>
        <c:gapWidth val="250"/>
        <c:overlap val="100"/>
        <c:axId val="87378560"/>
        <c:axId val="984563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3.42</c:v>
                </c:pt>
                <c:pt idx="1">
                  <c:v>2.91</c:v>
                </c:pt>
                <c:pt idx="2">
                  <c:v>5.14</c:v>
                </c:pt>
                <c:pt idx="3">
                  <c:v>0.83</c:v>
                </c:pt>
                <c:pt idx="4">
                  <c:v>7.7</c:v>
                </c:pt>
              </c:numCache>
            </c:numRef>
          </c:val>
          <c:smooth val="0"/>
          <c:extLst>
            <c:ext xmlns:c16="http://schemas.microsoft.com/office/drawing/2014/chart" uri="{C3380CC4-5D6E-409C-BE32-E72D297353CC}">
              <c16:uniqueId val="{00000002-6859-47BA-B98F-DB480A97A871}"/>
            </c:ext>
          </c:extLst>
        </c:ser>
        <c:dLbls>
          <c:showLegendKey val="0"/>
          <c:showVal val="0"/>
          <c:showCatName val="0"/>
          <c:showSerName val="0"/>
          <c:showPercent val="0"/>
          <c:showBubbleSize val="0"/>
        </c:dLbls>
        <c:marker val="1"/>
        <c:smooth val="0"/>
        <c:axId val="87378560"/>
        <c:axId val="98456320"/>
      </c:lineChart>
      <c:catAx>
        <c:axId val="87378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8456320"/>
        <c:crosses val="autoZero"/>
        <c:auto val="1"/>
        <c:lblAlgn val="ctr"/>
        <c:lblOffset val="100"/>
        <c:tickLblSkip val="1"/>
        <c:tickMarkSkip val="1"/>
        <c:noMultiLvlLbl val="0"/>
      </c:catAx>
      <c:valAx>
        <c:axId val="984563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7378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0.4</c:v>
                </c:pt>
                <c:pt idx="2">
                  <c:v>#N/A</c:v>
                </c:pt>
                <c:pt idx="3">
                  <c:v>0.35</c:v>
                </c:pt>
                <c:pt idx="4">
                  <c:v>#N/A</c:v>
                </c:pt>
                <c:pt idx="5">
                  <c:v>0.38</c:v>
                </c:pt>
                <c:pt idx="6">
                  <c:v>#N/A</c:v>
                </c:pt>
                <c:pt idx="7">
                  <c:v>0.18</c:v>
                </c:pt>
                <c:pt idx="8">
                  <c:v>#N/A</c:v>
                </c:pt>
                <c:pt idx="9">
                  <c:v>0.08</c:v>
                </c:pt>
              </c:numCache>
            </c:numRef>
          </c:val>
          <c:extLst>
            <c:ext xmlns:c16="http://schemas.microsoft.com/office/drawing/2014/chart" uri="{C3380CC4-5D6E-409C-BE32-E72D297353CC}">
              <c16:uniqueId val="{00000000-60D0-4A34-BC23-2DFB297F45E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0D0-4A34-BC23-2DFB297F45E8}"/>
            </c:ext>
          </c:extLst>
        </c:ser>
        <c:ser>
          <c:idx val="2"/>
          <c:order val="2"/>
          <c:tx>
            <c:strRef>
              <c:f>データシート!$A$29</c:f>
              <c:strCache>
                <c:ptCount val="1"/>
                <c:pt idx="0">
                  <c:v>北部簡易水道特別会計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0.02</c:v>
                </c:pt>
                <c:pt idx="6">
                  <c:v>#N/A</c:v>
                </c:pt>
                <c:pt idx="7">
                  <c:v>0.02</c:v>
                </c:pt>
                <c:pt idx="8">
                  <c:v>#N/A</c:v>
                </c:pt>
                <c:pt idx="9">
                  <c:v>0.02</c:v>
                </c:pt>
              </c:numCache>
            </c:numRef>
          </c:val>
          <c:extLst>
            <c:ext xmlns:c16="http://schemas.microsoft.com/office/drawing/2014/chart" uri="{C3380CC4-5D6E-409C-BE32-E72D297353CC}">
              <c16:uniqueId val="{00000002-60D0-4A34-BC23-2DFB297F45E8}"/>
            </c:ext>
          </c:extLst>
        </c:ser>
        <c:ser>
          <c:idx val="3"/>
          <c:order val="3"/>
          <c:tx>
            <c:strRef>
              <c:f>データシート!$A$30</c:f>
              <c:strCache>
                <c:ptCount val="1"/>
                <c:pt idx="0">
                  <c:v>個別排水事業特別会計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0.02</c:v>
                </c:pt>
                <c:pt idx="4">
                  <c:v>#N/A</c:v>
                </c:pt>
                <c:pt idx="5">
                  <c:v>0.01</c:v>
                </c:pt>
                <c:pt idx="6">
                  <c:v>#N/A</c:v>
                </c:pt>
                <c:pt idx="7">
                  <c:v>0.01</c:v>
                </c:pt>
                <c:pt idx="8">
                  <c:v>#N/A</c:v>
                </c:pt>
                <c:pt idx="9">
                  <c:v>0.03</c:v>
                </c:pt>
              </c:numCache>
            </c:numRef>
          </c:val>
          <c:extLst>
            <c:ext xmlns:c16="http://schemas.microsoft.com/office/drawing/2014/chart" uri="{C3380CC4-5D6E-409C-BE32-E72D297353CC}">
              <c16:uniqueId val="{00000003-60D0-4A34-BC23-2DFB297F45E8}"/>
            </c:ext>
          </c:extLst>
        </c:ser>
        <c:ser>
          <c:idx val="4"/>
          <c:order val="4"/>
          <c:tx>
            <c:strRef>
              <c:f>データシート!$A$31</c:f>
              <c:strCache>
                <c:ptCount val="1"/>
                <c:pt idx="0">
                  <c:v>脛永簡易水道特別会計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0.04</c:v>
                </c:pt>
                <c:pt idx="4">
                  <c:v>#N/A</c:v>
                </c:pt>
                <c:pt idx="5">
                  <c:v>0.03</c:v>
                </c:pt>
                <c:pt idx="6">
                  <c:v>#N/A</c:v>
                </c:pt>
                <c:pt idx="7">
                  <c:v>0.03</c:v>
                </c:pt>
                <c:pt idx="8">
                  <c:v>#N/A</c:v>
                </c:pt>
                <c:pt idx="9">
                  <c:v>0.04</c:v>
                </c:pt>
              </c:numCache>
            </c:numRef>
          </c:val>
          <c:extLst>
            <c:ext xmlns:c16="http://schemas.microsoft.com/office/drawing/2014/chart" uri="{C3380CC4-5D6E-409C-BE32-E72D297353CC}">
              <c16:uniqueId val="{00000004-60D0-4A34-BC23-2DFB297F45E8}"/>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0.05</c:v>
                </c:pt>
                <c:pt idx="2">
                  <c:v>#N/A</c:v>
                </c:pt>
                <c:pt idx="3">
                  <c:v>0.05</c:v>
                </c:pt>
                <c:pt idx="4">
                  <c:v>#N/A</c:v>
                </c:pt>
                <c:pt idx="5">
                  <c:v>0.04</c:v>
                </c:pt>
                <c:pt idx="6">
                  <c:v>#N/A</c:v>
                </c:pt>
                <c:pt idx="7">
                  <c:v>0.04</c:v>
                </c:pt>
                <c:pt idx="8">
                  <c:v>#N/A</c:v>
                </c:pt>
                <c:pt idx="9">
                  <c:v>0.05</c:v>
                </c:pt>
              </c:numCache>
            </c:numRef>
          </c:val>
          <c:extLst>
            <c:ext xmlns:c16="http://schemas.microsoft.com/office/drawing/2014/chart" uri="{C3380CC4-5D6E-409C-BE32-E72D297353CC}">
              <c16:uniqueId val="{00000005-60D0-4A34-BC23-2DFB297F45E8}"/>
            </c:ext>
          </c:extLst>
        </c:ser>
        <c:ser>
          <c:idx val="6"/>
          <c:order val="6"/>
          <c:tx>
            <c:strRef>
              <c:f>データシート!$A$33</c:f>
              <c:strCache>
                <c:ptCount val="1"/>
                <c:pt idx="0">
                  <c:v>国民健康保険直診勘定特別会計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7.0000000000000007E-2</c:v>
                </c:pt>
                <c:pt idx="2">
                  <c:v>#N/A</c:v>
                </c:pt>
                <c:pt idx="3">
                  <c:v>0.06</c:v>
                </c:pt>
                <c:pt idx="4">
                  <c:v>#N/A</c:v>
                </c:pt>
                <c:pt idx="5">
                  <c:v>0.05</c:v>
                </c:pt>
                <c:pt idx="6">
                  <c:v>#N/A</c:v>
                </c:pt>
                <c:pt idx="7">
                  <c:v>0.1</c:v>
                </c:pt>
                <c:pt idx="8">
                  <c:v>#N/A</c:v>
                </c:pt>
                <c:pt idx="9">
                  <c:v>0.09</c:v>
                </c:pt>
              </c:numCache>
            </c:numRef>
          </c:val>
          <c:extLst>
            <c:ext xmlns:c16="http://schemas.microsoft.com/office/drawing/2014/chart" uri="{C3380CC4-5D6E-409C-BE32-E72D297353CC}">
              <c16:uniqueId val="{00000006-60D0-4A34-BC23-2DFB297F45E8}"/>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0.36</c:v>
                </c:pt>
                <c:pt idx="2">
                  <c:v>#N/A</c:v>
                </c:pt>
                <c:pt idx="3">
                  <c:v>0.54</c:v>
                </c:pt>
                <c:pt idx="4">
                  <c:v>#N/A</c:v>
                </c:pt>
                <c:pt idx="5">
                  <c:v>0.35</c:v>
                </c:pt>
                <c:pt idx="6">
                  <c:v>#N/A</c:v>
                </c:pt>
                <c:pt idx="7">
                  <c:v>1.01</c:v>
                </c:pt>
                <c:pt idx="8">
                  <c:v>#N/A</c:v>
                </c:pt>
                <c:pt idx="9">
                  <c:v>0.54</c:v>
                </c:pt>
              </c:numCache>
            </c:numRef>
          </c:val>
          <c:extLst>
            <c:ext xmlns:c16="http://schemas.microsoft.com/office/drawing/2014/chart" uri="{C3380CC4-5D6E-409C-BE32-E72D297353CC}">
              <c16:uniqueId val="{00000007-60D0-4A34-BC23-2DFB297F45E8}"/>
            </c:ext>
          </c:extLst>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4.7</c:v>
                </c:pt>
                <c:pt idx="2">
                  <c:v>#N/A</c:v>
                </c:pt>
                <c:pt idx="3">
                  <c:v>5.05</c:v>
                </c:pt>
                <c:pt idx="4">
                  <c:v>#N/A</c:v>
                </c:pt>
                <c:pt idx="5">
                  <c:v>5.8</c:v>
                </c:pt>
                <c:pt idx="6">
                  <c:v>#N/A</c:v>
                </c:pt>
                <c:pt idx="7">
                  <c:v>5.0999999999999996</c:v>
                </c:pt>
                <c:pt idx="8">
                  <c:v>#N/A</c:v>
                </c:pt>
                <c:pt idx="9">
                  <c:v>4.72</c:v>
                </c:pt>
              </c:numCache>
            </c:numRef>
          </c:val>
          <c:extLst>
            <c:ext xmlns:c16="http://schemas.microsoft.com/office/drawing/2014/chart" uri="{C3380CC4-5D6E-409C-BE32-E72D297353CC}">
              <c16:uniqueId val="{00000008-60D0-4A34-BC23-2DFB297F45E8}"/>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5.05</c:v>
                </c:pt>
                <c:pt idx="2">
                  <c:v>#N/A</c:v>
                </c:pt>
                <c:pt idx="3">
                  <c:v>4.5199999999999996</c:v>
                </c:pt>
                <c:pt idx="4">
                  <c:v>#N/A</c:v>
                </c:pt>
                <c:pt idx="5">
                  <c:v>5.26</c:v>
                </c:pt>
                <c:pt idx="6">
                  <c:v>#N/A</c:v>
                </c:pt>
                <c:pt idx="7">
                  <c:v>3.63</c:v>
                </c:pt>
                <c:pt idx="8">
                  <c:v>#N/A</c:v>
                </c:pt>
                <c:pt idx="9">
                  <c:v>5.24</c:v>
                </c:pt>
              </c:numCache>
            </c:numRef>
          </c:val>
          <c:extLst>
            <c:ext xmlns:c16="http://schemas.microsoft.com/office/drawing/2014/chart" uri="{C3380CC4-5D6E-409C-BE32-E72D297353CC}">
              <c16:uniqueId val="{00000009-60D0-4A34-BC23-2DFB297F45E8}"/>
            </c:ext>
          </c:extLst>
        </c:ser>
        <c:dLbls>
          <c:showLegendKey val="0"/>
          <c:showVal val="0"/>
          <c:showCatName val="0"/>
          <c:showSerName val="0"/>
          <c:showPercent val="0"/>
          <c:showBubbleSize val="0"/>
        </c:dLbls>
        <c:gapWidth val="150"/>
        <c:overlap val="100"/>
        <c:axId val="98657024"/>
        <c:axId val="98658560"/>
      </c:barChart>
      <c:catAx>
        <c:axId val="9865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8658560"/>
        <c:crosses val="autoZero"/>
        <c:auto val="1"/>
        <c:lblAlgn val="ctr"/>
        <c:lblOffset val="100"/>
        <c:tickLblSkip val="1"/>
        <c:tickMarkSkip val="1"/>
        <c:noMultiLvlLbl val="0"/>
      </c:catAx>
      <c:valAx>
        <c:axId val="98658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6570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1753</c:v>
                </c:pt>
                <c:pt idx="5">
                  <c:v>1791</c:v>
                </c:pt>
                <c:pt idx="8">
                  <c:v>1883</c:v>
                </c:pt>
                <c:pt idx="11">
                  <c:v>1954</c:v>
                </c:pt>
                <c:pt idx="14">
                  <c:v>2084</c:v>
                </c:pt>
              </c:numCache>
            </c:numRef>
          </c:val>
          <c:extLst>
            <c:ext xmlns:c16="http://schemas.microsoft.com/office/drawing/2014/chart" uri="{C3380CC4-5D6E-409C-BE32-E72D297353CC}">
              <c16:uniqueId val="{00000000-705C-480A-B7EB-B7B70E7D546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05C-480A-B7EB-B7B70E7D546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705C-480A-B7EB-B7B70E7D546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154</c:v>
                </c:pt>
                <c:pt idx="3">
                  <c:v>140</c:v>
                </c:pt>
                <c:pt idx="6">
                  <c:v>136</c:v>
                </c:pt>
                <c:pt idx="9">
                  <c:v>131</c:v>
                </c:pt>
                <c:pt idx="12">
                  <c:v>134</c:v>
                </c:pt>
              </c:numCache>
            </c:numRef>
          </c:val>
          <c:extLst>
            <c:ext xmlns:c16="http://schemas.microsoft.com/office/drawing/2014/chart" uri="{C3380CC4-5D6E-409C-BE32-E72D297353CC}">
              <c16:uniqueId val="{00000003-705C-480A-B7EB-B7B70E7D546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297</c:v>
                </c:pt>
                <c:pt idx="3">
                  <c:v>324</c:v>
                </c:pt>
                <c:pt idx="6">
                  <c:v>488</c:v>
                </c:pt>
                <c:pt idx="9">
                  <c:v>557</c:v>
                </c:pt>
                <c:pt idx="12">
                  <c:v>636</c:v>
                </c:pt>
              </c:numCache>
            </c:numRef>
          </c:val>
          <c:extLst>
            <c:ext xmlns:c16="http://schemas.microsoft.com/office/drawing/2014/chart" uri="{C3380CC4-5D6E-409C-BE32-E72D297353CC}">
              <c16:uniqueId val="{00000004-705C-480A-B7EB-B7B70E7D546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05C-480A-B7EB-B7B70E7D546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05C-480A-B7EB-B7B70E7D546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2200</c:v>
                </c:pt>
                <c:pt idx="3">
                  <c:v>1982</c:v>
                </c:pt>
                <c:pt idx="6">
                  <c:v>1935</c:v>
                </c:pt>
                <c:pt idx="9">
                  <c:v>1897</c:v>
                </c:pt>
                <c:pt idx="12">
                  <c:v>1986</c:v>
                </c:pt>
              </c:numCache>
            </c:numRef>
          </c:val>
          <c:extLst>
            <c:ext xmlns:c16="http://schemas.microsoft.com/office/drawing/2014/chart" uri="{C3380CC4-5D6E-409C-BE32-E72D297353CC}">
              <c16:uniqueId val="{00000007-705C-480A-B7EB-B7B70E7D546D}"/>
            </c:ext>
          </c:extLst>
        </c:ser>
        <c:dLbls>
          <c:showLegendKey val="0"/>
          <c:showVal val="0"/>
          <c:showCatName val="0"/>
          <c:showSerName val="0"/>
          <c:showPercent val="0"/>
          <c:showBubbleSize val="0"/>
        </c:dLbls>
        <c:gapWidth val="100"/>
        <c:overlap val="100"/>
        <c:axId val="99656064"/>
        <c:axId val="996579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898</c:v>
                </c:pt>
                <c:pt idx="2">
                  <c:v>#N/A</c:v>
                </c:pt>
                <c:pt idx="3">
                  <c:v>#N/A</c:v>
                </c:pt>
                <c:pt idx="4">
                  <c:v>655</c:v>
                </c:pt>
                <c:pt idx="5">
                  <c:v>#N/A</c:v>
                </c:pt>
                <c:pt idx="6">
                  <c:v>#N/A</c:v>
                </c:pt>
                <c:pt idx="7">
                  <c:v>676</c:v>
                </c:pt>
                <c:pt idx="8">
                  <c:v>#N/A</c:v>
                </c:pt>
                <c:pt idx="9">
                  <c:v>#N/A</c:v>
                </c:pt>
                <c:pt idx="10">
                  <c:v>631</c:v>
                </c:pt>
                <c:pt idx="11">
                  <c:v>#N/A</c:v>
                </c:pt>
                <c:pt idx="12">
                  <c:v>#N/A</c:v>
                </c:pt>
                <c:pt idx="13">
                  <c:v>672</c:v>
                </c:pt>
                <c:pt idx="14">
                  <c:v>#N/A</c:v>
                </c:pt>
              </c:numCache>
            </c:numRef>
          </c:val>
          <c:smooth val="0"/>
          <c:extLst>
            <c:ext xmlns:c16="http://schemas.microsoft.com/office/drawing/2014/chart" uri="{C3380CC4-5D6E-409C-BE32-E72D297353CC}">
              <c16:uniqueId val="{00000008-705C-480A-B7EB-B7B70E7D546D}"/>
            </c:ext>
          </c:extLst>
        </c:ser>
        <c:dLbls>
          <c:showLegendKey val="0"/>
          <c:showVal val="0"/>
          <c:showCatName val="0"/>
          <c:showSerName val="0"/>
          <c:showPercent val="0"/>
          <c:showBubbleSize val="0"/>
        </c:dLbls>
        <c:marker val="1"/>
        <c:smooth val="0"/>
        <c:axId val="99656064"/>
        <c:axId val="99657984"/>
      </c:lineChart>
      <c:catAx>
        <c:axId val="99656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657984"/>
        <c:crosses val="autoZero"/>
        <c:auto val="1"/>
        <c:lblAlgn val="ctr"/>
        <c:lblOffset val="100"/>
        <c:tickLblSkip val="1"/>
        <c:tickMarkSkip val="1"/>
        <c:noMultiLvlLbl val="0"/>
      </c:catAx>
      <c:valAx>
        <c:axId val="996579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6560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17878</c:v>
                </c:pt>
                <c:pt idx="5">
                  <c:v>18275</c:v>
                </c:pt>
                <c:pt idx="8">
                  <c:v>18970</c:v>
                </c:pt>
                <c:pt idx="11">
                  <c:v>18992</c:v>
                </c:pt>
                <c:pt idx="14">
                  <c:v>19272</c:v>
                </c:pt>
              </c:numCache>
            </c:numRef>
          </c:val>
          <c:extLst>
            <c:ext xmlns:c16="http://schemas.microsoft.com/office/drawing/2014/chart" uri="{C3380CC4-5D6E-409C-BE32-E72D297353CC}">
              <c16:uniqueId val="{00000000-1EA7-4B97-BA22-4682FDBD0DD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480</c:v>
                </c:pt>
                <c:pt idx="5">
                  <c:v>451</c:v>
                </c:pt>
                <c:pt idx="8">
                  <c:v>478</c:v>
                </c:pt>
                <c:pt idx="11">
                  <c:v>443</c:v>
                </c:pt>
                <c:pt idx="14">
                  <c:v>418</c:v>
                </c:pt>
              </c:numCache>
            </c:numRef>
          </c:val>
          <c:extLst>
            <c:ext xmlns:c16="http://schemas.microsoft.com/office/drawing/2014/chart" uri="{C3380CC4-5D6E-409C-BE32-E72D297353CC}">
              <c16:uniqueId val="{00000001-1EA7-4B97-BA22-4682FDBD0DD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5275</c:v>
                </c:pt>
                <c:pt idx="5">
                  <c:v>5650</c:v>
                </c:pt>
                <c:pt idx="8">
                  <c:v>5884</c:v>
                </c:pt>
                <c:pt idx="11">
                  <c:v>10130</c:v>
                </c:pt>
                <c:pt idx="14">
                  <c:v>9849</c:v>
                </c:pt>
              </c:numCache>
            </c:numRef>
          </c:val>
          <c:extLst>
            <c:ext xmlns:c16="http://schemas.microsoft.com/office/drawing/2014/chart" uri="{C3380CC4-5D6E-409C-BE32-E72D297353CC}">
              <c16:uniqueId val="{00000002-1EA7-4B97-BA22-4682FDBD0DD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EA7-4B97-BA22-4682FDBD0DD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EA7-4B97-BA22-4682FDBD0DD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311</c:v>
                </c:pt>
                <c:pt idx="3">
                  <c:v>315</c:v>
                </c:pt>
                <c:pt idx="6">
                  <c:v>319</c:v>
                </c:pt>
                <c:pt idx="9">
                  <c:v>312</c:v>
                </c:pt>
                <c:pt idx="12">
                  <c:v>313</c:v>
                </c:pt>
              </c:numCache>
            </c:numRef>
          </c:val>
          <c:extLst>
            <c:ext xmlns:c16="http://schemas.microsoft.com/office/drawing/2014/chart" uri="{C3380CC4-5D6E-409C-BE32-E72D297353CC}">
              <c16:uniqueId val="{00000005-1EA7-4B97-BA22-4682FDBD0DD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1661</c:v>
                </c:pt>
                <c:pt idx="3">
                  <c:v>1648</c:v>
                </c:pt>
                <c:pt idx="6">
                  <c:v>1700</c:v>
                </c:pt>
                <c:pt idx="9">
                  <c:v>1833</c:v>
                </c:pt>
                <c:pt idx="12">
                  <c:v>1900</c:v>
                </c:pt>
              </c:numCache>
            </c:numRef>
          </c:val>
          <c:extLst>
            <c:ext xmlns:c16="http://schemas.microsoft.com/office/drawing/2014/chart" uri="{C3380CC4-5D6E-409C-BE32-E72D297353CC}">
              <c16:uniqueId val="{00000006-1EA7-4B97-BA22-4682FDBD0DD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992</c:v>
                </c:pt>
                <c:pt idx="3">
                  <c:v>871</c:v>
                </c:pt>
                <c:pt idx="6">
                  <c:v>758</c:v>
                </c:pt>
                <c:pt idx="9">
                  <c:v>951</c:v>
                </c:pt>
                <c:pt idx="12">
                  <c:v>771</c:v>
                </c:pt>
              </c:numCache>
            </c:numRef>
          </c:val>
          <c:extLst>
            <c:ext xmlns:c16="http://schemas.microsoft.com/office/drawing/2014/chart" uri="{C3380CC4-5D6E-409C-BE32-E72D297353CC}">
              <c16:uniqueId val="{00000007-1EA7-4B97-BA22-4682FDBD0DD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4913</c:v>
                </c:pt>
                <c:pt idx="3">
                  <c:v>5243</c:v>
                </c:pt>
                <c:pt idx="6">
                  <c:v>5924</c:v>
                </c:pt>
                <c:pt idx="9">
                  <c:v>6547</c:v>
                </c:pt>
                <c:pt idx="12">
                  <c:v>7313</c:v>
                </c:pt>
              </c:numCache>
            </c:numRef>
          </c:val>
          <c:extLst>
            <c:ext xmlns:c16="http://schemas.microsoft.com/office/drawing/2014/chart" uri="{C3380CC4-5D6E-409C-BE32-E72D297353CC}">
              <c16:uniqueId val="{00000008-1EA7-4B97-BA22-4682FDBD0DD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EA7-4B97-BA22-4682FDBD0DD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16689</c:v>
                </c:pt>
                <c:pt idx="3">
                  <c:v>17043</c:v>
                </c:pt>
                <c:pt idx="6">
                  <c:v>16995</c:v>
                </c:pt>
                <c:pt idx="9">
                  <c:v>18251</c:v>
                </c:pt>
                <c:pt idx="12">
                  <c:v>17380</c:v>
                </c:pt>
              </c:numCache>
            </c:numRef>
          </c:val>
          <c:extLst>
            <c:ext xmlns:c16="http://schemas.microsoft.com/office/drawing/2014/chart" uri="{C3380CC4-5D6E-409C-BE32-E72D297353CC}">
              <c16:uniqueId val="{0000000A-1EA7-4B97-BA22-4682FDBD0DDC}"/>
            </c:ext>
          </c:extLst>
        </c:ser>
        <c:dLbls>
          <c:showLegendKey val="0"/>
          <c:showVal val="0"/>
          <c:showCatName val="0"/>
          <c:showSerName val="0"/>
          <c:showPercent val="0"/>
          <c:showBubbleSize val="0"/>
        </c:dLbls>
        <c:gapWidth val="100"/>
        <c:overlap val="100"/>
        <c:axId val="98542336"/>
        <c:axId val="985442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933</c:v>
                </c:pt>
                <c:pt idx="2">
                  <c:v>#N/A</c:v>
                </c:pt>
                <c:pt idx="3">
                  <c:v>#N/A</c:v>
                </c:pt>
                <c:pt idx="4">
                  <c:v>744</c:v>
                </c:pt>
                <c:pt idx="5">
                  <c:v>#N/A</c:v>
                </c:pt>
                <c:pt idx="6">
                  <c:v>#N/A</c:v>
                </c:pt>
                <c:pt idx="7">
                  <c:v>364</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EA7-4B97-BA22-4682FDBD0DDC}"/>
            </c:ext>
          </c:extLst>
        </c:ser>
        <c:dLbls>
          <c:showLegendKey val="0"/>
          <c:showVal val="0"/>
          <c:showCatName val="0"/>
          <c:showSerName val="0"/>
          <c:showPercent val="0"/>
          <c:showBubbleSize val="0"/>
        </c:dLbls>
        <c:marker val="1"/>
        <c:smooth val="0"/>
        <c:axId val="98542336"/>
        <c:axId val="98544256"/>
      </c:lineChart>
      <c:catAx>
        <c:axId val="98542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544256"/>
        <c:crosses val="autoZero"/>
        <c:auto val="1"/>
        <c:lblAlgn val="ctr"/>
        <c:lblOffset val="100"/>
        <c:tickLblSkip val="1"/>
        <c:tickMarkSkip val="1"/>
        <c:noMultiLvlLbl val="0"/>
      </c:catAx>
      <c:valAx>
        <c:axId val="98544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542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岐阜県揖斐川町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23,252
23,121
803.68
15,973,568
14,545,809
576,388
10,959,200
17,380,074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人口の減少や全国平均を上回る高齢化率（平成2</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5</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年度末</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33.1</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％）に加え、町内に中心となる産業や大規模な事業所が少ないこと等により財政基盤が弱く、類似団体平均値をかなり下回っている</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0.24</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。そのため、企業誘致や定住促進対策を積極的に進め、法人税・住民税等の増収を</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図っている</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。一方、歳出面は、合併により職員数が類似団体と比べ大幅増となった人件費のほか、公共施設に係る維持管理経費の影響で歳出総額に占める割合が高い物件費の削減が課題である。</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「公共施設等総合管理計画」の策定による</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類似施設の統廃合や採算性の低い施設の廃止など、徹底した行政改革・事務事業の見直しを進め経常経費の縮減に努める。</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平成２６年度末より策定される「いびがわまちづくり総合戦略」による更なる強靭化を目指す。</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人件費については、定員適正化に基づく削減計画により削減を図っているが、今後も引き続き退職不補充などにより職員数の削減を進めていく</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a:t>
          </a:r>
          <a:endParaRPr kumimoji="0" lang="ja-JP" altLang="ja-JP" sz="11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111478</xdr:rowOff>
    </xdr:from>
    <xdr:to>
      <xdr:col>7</xdr:col>
      <xdr:colOff>152400</xdr:colOff>
      <xdr:row>44</xdr:row>
      <xdr:rowOff>124883</xdr:rowOff>
    </xdr:to>
    <xdr:cxnSp macro="">
      <xdr:nvCxnSpPr>
        <xdr:cNvPr id="68" name="直線コネクタ 67"/>
        <xdr:cNvCxnSpPr/>
      </xdr:nvCxnSpPr>
      <xdr:spPr>
        <a:xfrm>
          <a:off x="4114800" y="7655278"/>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98072</xdr:rowOff>
    </xdr:from>
    <xdr:to>
      <xdr:col>6</xdr:col>
      <xdr:colOff>0</xdr:colOff>
      <xdr:row>44</xdr:row>
      <xdr:rowOff>111478</xdr:rowOff>
    </xdr:to>
    <xdr:cxnSp macro="">
      <xdr:nvCxnSpPr>
        <xdr:cNvPr id="71" name="直線コネクタ 70"/>
        <xdr:cNvCxnSpPr/>
      </xdr:nvCxnSpPr>
      <xdr:spPr>
        <a:xfrm>
          <a:off x="3225800" y="76418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71261</xdr:rowOff>
    </xdr:from>
    <xdr:to>
      <xdr:col>4</xdr:col>
      <xdr:colOff>482600</xdr:colOff>
      <xdr:row>44</xdr:row>
      <xdr:rowOff>98072</xdr:rowOff>
    </xdr:to>
    <xdr:cxnSp macro="">
      <xdr:nvCxnSpPr>
        <xdr:cNvPr id="74" name="直線コネクタ 73"/>
        <xdr:cNvCxnSpPr/>
      </xdr:nvCxnSpPr>
      <xdr:spPr>
        <a:xfrm>
          <a:off x="2336800" y="7615061"/>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44450</xdr:rowOff>
    </xdr:from>
    <xdr:to>
      <xdr:col>3</xdr:col>
      <xdr:colOff>279400</xdr:colOff>
      <xdr:row>44</xdr:row>
      <xdr:rowOff>71261</xdr:rowOff>
    </xdr:to>
    <xdr:cxnSp macro="">
      <xdr:nvCxnSpPr>
        <xdr:cNvPr id="77" name="直線コネクタ 76"/>
        <xdr:cNvCxnSpPr/>
      </xdr:nvCxnSpPr>
      <xdr:spPr>
        <a:xfrm>
          <a:off x="1447800" y="75882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8" name="フローチャート : 判断 77"/>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9" name="テキスト ボックス 78"/>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80" name="フローチャート : 判断 79"/>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81" name="テキスト ボックス 80"/>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74083</xdr:rowOff>
    </xdr:from>
    <xdr:to>
      <xdr:col>7</xdr:col>
      <xdr:colOff>203200</xdr:colOff>
      <xdr:row>45</xdr:row>
      <xdr:rowOff>4233</xdr:rowOff>
    </xdr:to>
    <xdr:sp macro="" textlink="">
      <xdr:nvSpPr>
        <xdr:cNvPr id="87" name="円/楕円 86"/>
        <xdr:cNvSpPr/>
      </xdr:nvSpPr>
      <xdr:spPr>
        <a:xfrm>
          <a:off x="49022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46160</xdr:rowOff>
    </xdr:from>
    <xdr:ext cx="762000" cy="259045"/>
    <xdr:sp macro="" textlink="">
      <xdr:nvSpPr>
        <xdr:cNvPr id="88" name="財政力該当値テキスト"/>
        <xdr:cNvSpPr txBox="1"/>
      </xdr:nvSpPr>
      <xdr:spPr>
        <a:xfrm>
          <a:off x="5041900" y="758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60678</xdr:rowOff>
    </xdr:from>
    <xdr:to>
      <xdr:col>6</xdr:col>
      <xdr:colOff>50800</xdr:colOff>
      <xdr:row>44</xdr:row>
      <xdr:rowOff>162278</xdr:rowOff>
    </xdr:to>
    <xdr:sp macro="" textlink="">
      <xdr:nvSpPr>
        <xdr:cNvPr id="89" name="円/楕円 88"/>
        <xdr:cNvSpPr/>
      </xdr:nvSpPr>
      <xdr:spPr>
        <a:xfrm>
          <a:off x="4064000" y="760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147055</xdr:rowOff>
    </xdr:from>
    <xdr:ext cx="736600" cy="259045"/>
    <xdr:sp macro="" textlink="">
      <xdr:nvSpPr>
        <xdr:cNvPr id="90" name="テキスト ボックス 89"/>
        <xdr:cNvSpPr txBox="1"/>
      </xdr:nvSpPr>
      <xdr:spPr>
        <a:xfrm>
          <a:off x="3733800" y="7690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47272</xdr:rowOff>
    </xdr:from>
    <xdr:to>
      <xdr:col>4</xdr:col>
      <xdr:colOff>533400</xdr:colOff>
      <xdr:row>44</xdr:row>
      <xdr:rowOff>148872</xdr:rowOff>
    </xdr:to>
    <xdr:sp macro="" textlink="">
      <xdr:nvSpPr>
        <xdr:cNvPr id="91" name="円/楕円 90"/>
        <xdr:cNvSpPr/>
      </xdr:nvSpPr>
      <xdr:spPr>
        <a:xfrm>
          <a:off x="3175000" y="759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133649</xdr:rowOff>
    </xdr:from>
    <xdr:ext cx="762000" cy="259045"/>
    <xdr:sp macro="" textlink="">
      <xdr:nvSpPr>
        <xdr:cNvPr id="92" name="テキスト ボックス 91"/>
        <xdr:cNvSpPr txBox="1"/>
      </xdr:nvSpPr>
      <xdr:spPr>
        <a:xfrm>
          <a:off x="2844800" y="767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20461</xdr:rowOff>
    </xdr:from>
    <xdr:to>
      <xdr:col>3</xdr:col>
      <xdr:colOff>330200</xdr:colOff>
      <xdr:row>44</xdr:row>
      <xdr:rowOff>122061</xdr:rowOff>
    </xdr:to>
    <xdr:sp macro="" textlink="">
      <xdr:nvSpPr>
        <xdr:cNvPr id="93" name="円/楕円 92"/>
        <xdr:cNvSpPr/>
      </xdr:nvSpPr>
      <xdr:spPr>
        <a:xfrm>
          <a:off x="2286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106838</xdr:rowOff>
    </xdr:from>
    <xdr:ext cx="762000" cy="259045"/>
    <xdr:sp macro="" textlink="">
      <xdr:nvSpPr>
        <xdr:cNvPr id="94" name="テキスト ボックス 93"/>
        <xdr:cNvSpPr txBox="1"/>
      </xdr:nvSpPr>
      <xdr:spPr>
        <a:xfrm>
          <a:off x="1955800" y="7650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95" name="円/楕円 94"/>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96" name="テキスト ボックス 95"/>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人件費及び物件費は類似団体平均値を上回っているが、経常収支比率は類似団体平均値を</a:t>
          </a:r>
          <a:r>
            <a:rPr kumimoji="1" lang="en-US" altLang="ja-JP" sz="1100">
              <a:latin typeface="ＭＳ Ｐゴシック"/>
            </a:rPr>
            <a:t>13.3%</a:t>
          </a:r>
          <a:r>
            <a:rPr kumimoji="1" lang="ja-JP" altLang="en-US" sz="1100">
              <a:latin typeface="ＭＳ Ｐゴシック"/>
            </a:rPr>
            <a:t>下回っている（主に地方交付税等の経常一般財源が増加したため経常収支比率が減少したもの）。物件費の多くを占める公共施設の維持管理経費については、「公共施設等総合管理計画」の策定による類似施設の統廃合や採算性の低い施設の廃止など、徹底した行政改革・事務事業の見直しを進め経常経費の縮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105156</xdr:rowOff>
    </xdr:from>
    <xdr:to>
      <xdr:col>7</xdr:col>
      <xdr:colOff>152400</xdr:colOff>
      <xdr:row>59</xdr:row>
      <xdr:rowOff>143764</xdr:rowOff>
    </xdr:to>
    <xdr:cxnSp macro="">
      <xdr:nvCxnSpPr>
        <xdr:cNvPr id="129" name="直線コネクタ 128"/>
        <xdr:cNvCxnSpPr/>
      </xdr:nvCxnSpPr>
      <xdr:spPr>
        <a:xfrm>
          <a:off x="4114800" y="1022070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105156</xdr:rowOff>
    </xdr:from>
    <xdr:to>
      <xdr:col>6</xdr:col>
      <xdr:colOff>0</xdr:colOff>
      <xdr:row>61</xdr:row>
      <xdr:rowOff>3556</xdr:rowOff>
    </xdr:to>
    <xdr:cxnSp macro="">
      <xdr:nvCxnSpPr>
        <xdr:cNvPr id="132" name="直線コネクタ 131"/>
        <xdr:cNvCxnSpPr/>
      </xdr:nvCxnSpPr>
      <xdr:spPr>
        <a:xfrm flipV="1">
          <a:off x="3225800" y="1022070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3556</xdr:rowOff>
    </xdr:from>
    <xdr:to>
      <xdr:col>4</xdr:col>
      <xdr:colOff>482600</xdr:colOff>
      <xdr:row>61</xdr:row>
      <xdr:rowOff>32512</xdr:rowOff>
    </xdr:to>
    <xdr:cxnSp macro="">
      <xdr:nvCxnSpPr>
        <xdr:cNvPr id="135" name="直線コネクタ 134"/>
        <xdr:cNvCxnSpPr/>
      </xdr:nvCxnSpPr>
      <xdr:spPr>
        <a:xfrm flipV="1">
          <a:off x="2336800" y="1046200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7" name="テキスト ボックス 136"/>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32512</xdr:rowOff>
    </xdr:from>
    <xdr:to>
      <xdr:col>3</xdr:col>
      <xdr:colOff>279400</xdr:colOff>
      <xdr:row>62</xdr:row>
      <xdr:rowOff>97536</xdr:rowOff>
    </xdr:to>
    <xdr:cxnSp macro="">
      <xdr:nvCxnSpPr>
        <xdr:cNvPr id="138" name="直線コネクタ 137"/>
        <xdr:cNvCxnSpPr/>
      </xdr:nvCxnSpPr>
      <xdr:spPr>
        <a:xfrm flipV="1">
          <a:off x="1447800" y="10490962"/>
          <a:ext cx="889000" cy="236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70866</xdr:rowOff>
    </xdr:from>
    <xdr:to>
      <xdr:col>3</xdr:col>
      <xdr:colOff>330200</xdr:colOff>
      <xdr:row>63</xdr:row>
      <xdr:rowOff>1016</xdr:rowOff>
    </xdr:to>
    <xdr:sp macro="" textlink="">
      <xdr:nvSpPr>
        <xdr:cNvPr id="139" name="フローチャート : 判断 138"/>
        <xdr:cNvSpPr/>
      </xdr:nvSpPr>
      <xdr:spPr>
        <a:xfrm>
          <a:off x="2286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157243</xdr:rowOff>
    </xdr:from>
    <xdr:ext cx="762000" cy="259045"/>
    <xdr:sp macro="" textlink="">
      <xdr:nvSpPr>
        <xdr:cNvPr id="140" name="テキスト ボックス 139"/>
        <xdr:cNvSpPr txBox="1"/>
      </xdr:nvSpPr>
      <xdr:spPr>
        <a:xfrm>
          <a:off x="1955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133604</xdr:rowOff>
    </xdr:from>
    <xdr:to>
      <xdr:col>2</xdr:col>
      <xdr:colOff>127000</xdr:colOff>
      <xdr:row>63</xdr:row>
      <xdr:rowOff>63754</xdr:rowOff>
    </xdr:to>
    <xdr:sp macro="" textlink="">
      <xdr:nvSpPr>
        <xdr:cNvPr id="141" name="フローチャート : 判断 140"/>
        <xdr:cNvSpPr/>
      </xdr:nvSpPr>
      <xdr:spPr>
        <a:xfrm>
          <a:off x="1397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48531</xdr:rowOff>
    </xdr:from>
    <xdr:ext cx="762000" cy="259045"/>
    <xdr:sp macro="" textlink="">
      <xdr:nvSpPr>
        <xdr:cNvPr id="142" name="テキスト ボックス 141"/>
        <xdr:cNvSpPr txBox="1"/>
      </xdr:nvSpPr>
      <xdr:spPr>
        <a:xfrm>
          <a:off x="1066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59</xdr:row>
      <xdr:rowOff>92964</xdr:rowOff>
    </xdr:from>
    <xdr:to>
      <xdr:col>7</xdr:col>
      <xdr:colOff>203200</xdr:colOff>
      <xdr:row>60</xdr:row>
      <xdr:rowOff>23114</xdr:rowOff>
    </xdr:to>
    <xdr:sp macro="" textlink="">
      <xdr:nvSpPr>
        <xdr:cNvPr id="148" name="円/楕円 147"/>
        <xdr:cNvSpPr/>
      </xdr:nvSpPr>
      <xdr:spPr>
        <a:xfrm>
          <a:off x="4902200" y="1020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109491</xdr:rowOff>
    </xdr:from>
    <xdr:ext cx="762000" cy="259045"/>
    <xdr:sp macro="" textlink="">
      <xdr:nvSpPr>
        <xdr:cNvPr id="149" name="財政構造の弾力性該当値テキスト"/>
        <xdr:cNvSpPr txBox="1"/>
      </xdr:nvSpPr>
      <xdr:spPr>
        <a:xfrm>
          <a:off x="5041900" y="10053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54356</xdr:rowOff>
    </xdr:from>
    <xdr:to>
      <xdr:col>6</xdr:col>
      <xdr:colOff>50800</xdr:colOff>
      <xdr:row>59</xdr:row>
      <xdr:rowOff>155956</xdr:rowOff>
    </xdr:to>
    <xdr:sp macro="" textlink="">
      <xdr:nvSpPr>
        <xdr:cNvPr id="150" name="円/楕円 149"/>
        <xdr:cNvSpPr/>
      </xdr:nvSpPr>
      <xdr:spPr>
        <a:xfrm>
          <a:off x="4064000" y="1016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166133</xdr:rowOff>
    </xdr:from>
    <xdr:ext cx="736600" cy="259045"/>
    <xdr:sp macro="" textlink="">
      <xdr:nvSpPr>
        <xdr:cNvPr id="151" name="テキスト ボックス 150"/>
        <xdr:cNvSpPr txBox="1"/>
      </xdr:nvSpPr>
      <xdr:spPr>
        <a:xfrm>
          <a:off x="3733800" y="9938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124206</xdr:rowOff>
    </xdr:from>
    <xdr:to>
      <xdr:col>4</xdr:col>
      <xdr:colOff>533400</xdr:colOff>
      <xdr:row>61</xdr:row>
      <xdr:rowOff>54356</xdr:rowOff>
    </xdr:to>
    <xdr:sp macro="" textlink="">
      <xdr:nvSpPr>
        <xdr:cNvPr id="152" name="円/楕円 151"/>
        <xdr:cNvSpPr/>
      </xdr:nvSpPr>
      <xdr:spPr>
        <a:xfrm>
          <a:off x="3175000" y="1041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64533</xdr:rowOff>
    </xdr:from>
    <xdr:ext cx="762000" cy="259045"/>
    <xdr:sp macro="" textlink="">
      <xdr:nvSpPr>
        <xdr:cNvPr id="153" name="テキスト ボックス 152"/>
        <xdr:cNvSpPr txBox="1"/>
      </xdr:nvSpPr>
      <xdr:spPr>
        <a:xfrm>
          <a:off x="2844800" y="1018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153162</xdr:rowOff>
    </xdr:from>
    <xdr:to>
      <xdr:col>3</xdr:col>
      <xdr:colOff>330200</xdr:colOff>
      <xdr:row>61</xdr:row>
      <xdr:rowOff>83312</xdr:rowOff>
    </xdr:to>
    <xdr:sp macro="" textlink="">
      <xdr:nvSpPr>
        <xdr:cNvPr id="154" name="円/楕円 153"/>
        <xdr:cNvSpPr/>
      </xdr:nvSpPr>
      <xdr:spPr>
        <a:xfrm>
          <a:off x="22860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93489</xdr:rowOff>
    </xdr:from>
    <xdr:ext cx="762000" cy="259045"/>
    <xdr:sp macro="" textlink="">
      <xdr:nvSpPr>
        <xdr:cNvPr id="155" name="テキスト ボックス 154"/>
        <xdr:cNvSpPr txBox="1"/>
      </xdr:nvSpPr>
      <xdr:spPr>
        <a:xfrm>
          <a:off x="1955800" y="102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46736</xdr:rowOff>
    </xdr:from>
    <xdr:to>
      <xdr:col>2</xdr:col>
      <xdr:colOff>127000</xdr:colOff>
      <xdr:row>62</xdr:row>
      <xdr:rowOff>148336</xdr:rowOff>
    </xdr:to>
    <xdr:sp macro="" textlink="">
      <xdr:nvSpPr>
        <xdr:cNvPr id="156" name="円/楕円 155"/>
        <xdr:cNvSpPr/>
      </xdr:nvSpPr>
      <xdr:spPr>
        <a:xfrm>
          <a:off x="1397000" y="1067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158513</xdr:rowOff>
    </xdr:from>
    <xdr:ext cx="762000" cy="259045"/>
    <xdr:sp macro="" textlink="">
      <xdr:nvSpPr>
        <xdr:cNvPr id="157" name="テキスト ボックス 156"/>
        <xdr:cNvSpPr txBox="1"/>
      </xdr:nvSpPr>
      <xdr:spPr>
        <a:xfrm>
          <a:off x="1066800" y="1044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[192,523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113,644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値に比べて大幅に上回っている。人件費は人員削減効果が出ているものの、物件費は依然として高く、維持補修費は老朽化した施設の臨時的な補修費や現状に見合った修繕等に左右され、更なる職員数の削減が限界に近づいているなか、公共施設の統廃合等を早急に進め、人件費・物件費及び維持補修費の抑制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113863</xdr:rowOff>
    </xdr:from>
    <xdr:to>
      <xdr:col>7</xdr:col>
      <xdr:colOff>152400</xdr:colOff>
      <xdr:row>82</xdr:row>
      <xdr:rowOff>133223</xdr:rowOff>
    </xdr:to>
    <xdr:cxnSp macro="">
      <xdr:nvCxnSpPr>
        <xdr:cNvPr id="192" name="直線コネクタ 191"/>
        <xdr:cNvCxnSpPr/>
      </xdr:nvCxnSpPr>
      <xdr:spPr>
        <a:xfrm flipV="1">
          <a:off x="4114800" y="14172763"/>
          <a:ext cx="838200" cy="19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124733</xdr:rowOff>
    </xdr:from>
    <xdr:to>
      <xdr:col>6</xdr:col>
      <xdr:colOff>0</xdr:colOff>
      <xdr:row>82</xdr:row>
      <xdr:rowOff>133223</xdr:rowOff>
    </xdr:to>
    <xdr:cxnSp macro="">
      <xdr:nvCxnSpPr>
        <xdr:cNvPr id="195" name="直線コネクタ 194"/>
        <xdr:cNvCxnSpPr/>
      </xdr:nvCxnSpPr>
      <xdr:spPr>
        <a:xfrm>
          <a:off x="3225800" y="14183633"/>
          <a:ext cx="889000" cy="8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117407</xdr:rowOff>
    </xdr:from>
    <xdr:to>
      <xdr:col>4</xdr:col>
      <xdr:colOff>482600</xdr:colOff>
      <xdr:row>82</xdr:row>
      <xdr:rowOff>124733</xdr:rowOff>
    </xdr:to>
    <xdr:cxnSp macro="">
      <xdr:nvCxnSpPr>
        <xdr:cNvPr id="198" name="直線コネクタ 197"/>
        <xdr:cNvCxnSpPr/>
      </xdr:nvCxnSpPr>
      <xdr:spPr>
        <a:xfrm>
          <a:off x="2336800" y="14176307"/>
          <a:ext cx="889000" cy="7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117407</xdr:rowOff>
    </xdr:from>
    <xdr:to>
      <xdr:col>3</xdr:col>
      <xdr:colOff>279400</xdr:colOff>
      <xdr:row>82</xdr:row>
      <xdr:rowOff>128043</xdr:rowOff>
    </xdr:to>
    <xdr:cxnSp macro="">
      <xdr:nvCxnSpPr>
        <xdr:cNvPr id="201" name="直線コネクタ 200"/>
        <xdr:cNvCxnSpPr/>
      </xdr:nvCxnSpPr>
      <xdr:spPr>
        <a:xfrm flipV="1">
          <a:off x="1447800" y="14176307"/>
          <a:ext cx="889000" cy="10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111465</xdr:rowOff>
    </xdr:from>
    <xdr:to>
      <xdr:col>3</xdr:col>
      <xdr:colOff>330200</xdr:colOff>
      <xdr:row>81</xdr:row>
      <xdr:rowOff>41615</xdr:rowOff>
    </xdr:to>
    <xdr:sp macro="" textlink="">
      <xdr:nvSpPr>
        <xdr:cNvPr id="202" name="フローチャート : 判断 201"/>
        <xdr:cNvSpPr/>
      </xdr:nvSpPr>
      <xdr:spPr>
        <a:xfrm>
          <a:off x="2286000" y="13827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51792</xdr:rowOff>
    </xdr:from>
    <xdr:ext cx="762000" cy="259045"/>
    <xdr:sp macro="" textlink="">
      <xdr:nvSpPr>
        <xdr:cNvPr id="203" name="テキスト ボックス 202"/>
        <xdr:cNvSpPr txBox="1"/>
      </xdr:nvSpPr>
      <xdr:spPr>
        <a:xfrm>
          <a:off x="1955800" y="1359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96870</xdr:rowOff>
    </xdr:from>
    <xdr:to>
      <xdr:col>2</xdr:col>
      <xdr:colOff>127000</xdr:colOff>
      <xdr:row>81</xdr:row>
      <xdr:rowOff>27020</xdr:rowOff>
    </xdr:to>
    <xdr:sp macro="" textlink="">
      <xdr:nvSpPr>
        <xdr:cNvPr id="204" name="フローチャート : 判断 203"/>
        <xdr:cNvSpPr/>
      </xdr:nvSpPr>
      <xdr:spPr>
        <a:xfrm>
          <a:off x="1397000" y="1381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37197</xdr:rowOff>
    </xdr:from>
    <xdr:ext cx="762000" cy="259045"/>
    <xdr:sp macro="" textlink="">
      <xdr:nvSpPr>
        <xdr:cNvPr id="205" name="テキスト ボックス 204"/>
        <xdr:cNvSpPr txBox="1"/>
      </xdr:nvSpPr>
      <xdr:spPr>
        <a:xfrm>
          <a:off x="1066800" y="1358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115,666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63063</xdr:rowOff>
    </xdr:from>
    <xdr:to>
      <xdr:col>7</xdr:col>
      <xdr:colOff>203200</xdr:colOff>
      <xdr:row>82</xdr:row>
      <xdr:rowOff>164663</xdr:rowOff>
    </xdr:to>
    <xdr:sp macro="" textlink="">
      <xdr:nvSpPr>
        <xdr:cNvPr id="211" name="円/楕円 210"/>
        <xdr:cNvSpPr/>
      </xdr:nvSpPr>
      <xdr:spPr>
        <a:xfrm>
          <a:off x="4902200" y="14121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35140</xdr:rowOff>
    </xdr:from>
    <xdr:ext cx="762000" cy="259045"/>
    <xdr:sp macro="" textlink="">
      <xdr:nvSpPr>
        <xdr:cNvPr id="212" name="人件費・物件費等の状況該当値テキスト"/>
        <xdr:cNvSpPr txBox="1"/>
      </xdr:nvSpPr>
      <xdr:spPr>
        <a:xfrm>
          <a:off x="5041900" y="14094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192,523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82423</xdr:rowOff>
    </xdr:from>
    <xdr:to>
      <xdr:col>6</xdr:col>
      <xdr:colOff>50800</xdr:colOff>
      <xdr:row>83</xdr:row>
      <xdr:rowOff>12573</xdr:rowOff>
    </xdr:to>
    <xdr:sp macro="" textlink="">
      <xdr:nvSpPr>
        <xdr:cNvPr id="213" name="円/楕円 212"/>
        <xdr:cNvSpPr/>
      </xdr:nvSpPr>
      <xdr:spPr>
        <a:xfrm>
          <a:off x="4064000" y="14141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168800</xdr:rowOff>
    </xdr:from>
    <xdr:ext cx="736600" cy="259045"/>
    <xdr:sp macro="" textlink="">
      <xdr:nvSpPr>
        <xdr:cNvPr id="214" name="テキスト ボックス 213"/>
        <xdr:cNvSpPr txBox="1"/>
      </xdr:nvSpPr>
      <xdr:spPr>
        <a:xfrm>
          <a:off x="3733800" y="14227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197,337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73933</xdr:rowOff>
    </xdr:from>
    <xdr:to>
      <xdr:col>4</xdr:col>
      <xdr:colOff>533400</xdr:colOff>
      <xdr:row>83</xdr:row>
      <xdr:rowOff>4083</xdr:rowOff>
    </xdr:to>
    <xdr:sp macro="" textlink="">
      <xdr:nvSpPr>
        <xdr:cNvPr id="215" name="円/楕円 214"/>
        <xdr:cNvSpPr/>
      </xdr:nvSpPr>
      <xdr:spPr>
        <a:xfrm>
          <a:off x="3175000" y="14132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160310</xdr:rowOff>
    </xdr:from>
    <xdr:ext cx="762000" cy="259045"/>
    <xdr:sp macro="" textlink="">
      <xdr:nvSpPr>
        <xdr:cNvPr id="216" name="テキスト ボックス 215"/>
        <xdr:cNvSpPr txBox="1"/>
      </xdr:nvSpPr>
      <xdr:spPr>
        <a:xfrm>
          <a:off x="2844800" y="14219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195,226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66607</xdr:rowOff>
    </xdr:from>
    <xdr:to>
      <xdr:col>3</xdr:col>
      <xdr:colOff>330200</xdr:colOff>
      <xdr:row>82</xdr:row>
      <xdr:rowOff>168207</xdr:rowOff>
    </xdr:to>
    <xdr:sp macro="" textlink="">
      <xdr:nvSpPr>
        <xdr:cNvPr id="217" name="円/楕円 216"/>
        <xdr:cNvSpPr/>
      </xdr:nvSpPr>
      <xdr:spPr>
        <a:xfrm>
          <a:off x="2286000" y="141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152984</xdr:rowOff>
    </xdr:from>
    <xdr:ext cx="762000" cy="259045"/>
    <xdr:sp macro="" textlink="">
      <xdr:nvSpPr>
        <xdr:cNvPr id="218" name="テキスト ボックス 217"/>
        <xdr:cNvSpPr txBox="1"/>
      </xdr:nvSpPr>
      <xdr:spPr>
        <a:xfrm>
          <a:off x="1955800" y="1421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193,404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77243</xdr:rowOff>
    </xdr:from>
    <xdr:to>
      <xdr:col>2</xdr:col>
      <xdr:colOff>127000</xdr:colOff>
      <xdr:row>83</xdr:row>
      <xdr:rowOff>7393</xdr:rowOff>
    </xdr:to>
    <xdr:sp macro="" textlink="">
      <xdr:nvSpPr>
        <xdr:cNvPr id="219" name="円/楕円 218"/>
        <xdr:cNvSpPr/>
      </xdr:nvSpPr>
      <xdr:spPr>
        <a:xfrm>
          <a:off x="1397000" y="1413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163620</xdr:rowOff>
    </xdr:from>
    <xdr:ext cx="762000" cy="259045"/>
    <xdr:sp macro="" textlink="">
      <xdr:nvSpPr>
        <xdr:cNvPr id="220" name="テキスト ボックス 219"/>
        <xdr:cNvSpPr txBox="1"/>
      </xdr:nvSpPr>
      <xdr:spPr>
        <a:xfrm>
          <a:off x="1066800" y="1422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196,049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類似団体の中で低い水準にあり、類似団体平均値を</a:t>
          </a:r>
          <a:r>
            <a:rPr kumimoji="1" lang="en-US" altLang="ja-JP" sz="1100">
              <a:latin typeface="ＭＳ Ｐゴシック"/>
            </a:rPr>
            <a:t>5.0</a:t>
          </a:r>
          <a:r>
            <a:rPr kumimoji="1" lang="ja-JP" altLang="en-US" sz="1100">
              <a:latin typeface="ＭＳ Ｐゴシック"/>
            </a:rPr>
            <a:t>下回っている。国家公務員の人件費削減措置の影響により指数自体は高くなったが、類似団体も同様の結果となっており、依然として低い水準となっている。これは、従来からの給与体系水準の低さや男女の昇任基準格差が要因であると考えられる。平成</a:t>
          </a:r>
          <a:r>
            <a:rPr kumimoji="1" lang="en-US" altLang="ja-JP" sz="1100">
              <a:latin typeface="ＭＳ Ｐゴシック"/>
            </a:rPr>
            <a:t>19</a:t>
          </a:r>
          <a:r>
            <a:rPr kumimoji="1" lang="ja-JP" altLang="en-US" sz="1100">
              <a:latin typeface="ＭＳ Ｐゴシック"/>
            </a:rPr>
            <a:t>年度から新たな昇給制度（勤務評定）により適正な給与の改正を図っており、また、地域の民間企業との給与格差についても適正に反映させたい。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157735</xdr:rowOff>
    </xdr:from>
    <xdr:to>
      <xdr:col>24</xdr:col>
      <xdr:colOff>558800</xdr:colOff>
      <xdr:row>86</xdr:row>
      <xdr:rowOff>24385</xdr:rowOff>
    </xdr:to>
    <xdr:cxnSp macro="">
      <xdr:nvCxnSpPr>
        <xdr:cNvPr id="252" name="直線コネクタ 251"/>
        <xdr:cNvCxnSpPr/>
      </xdr:nvCxnSpPr>
      <xdr:spPr>
        <a:xfrm flipV="1">
          <a:off x="16179800" y="14045185"/>
          <a:ext cx="8382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53"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80011</xdr:rowOff>
    </xdr:from>
    <xdr:to>
      <xdr:col>23</xdr:col>
      <xdr:colOff>406400</xdr:colOff>
      <xdr:row>86</xdr:row>
      <xdr:rowOff>24385</xdr:rowOff>
    </xdr:to>
    <xdr:cxnSp macro="">
      <xdr:nvCxnSpPr>
        <xdr:cNvPr id="255" name="直線コネクタ 254"/>
        <xdr:cNvCxnSpPr/>
      </xdr:nvCxnSpPr>
      <xdr:spPr>
        <a:xfrm>
          <a:off x="15290800" y="14653261"/>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57" name="テキスト ボックス 256"/>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32258</xdr:rowOff>
    </xdr:from>
    <xdr:to>
      <xdr:col>22</xdr:col>
      <xdr:colOff>203200</xdr:colOff>
      <xdr:row>85</xdr:row>
      <xdr:rowOff>80011</xdr:rowOff>
    </xdr:to>
    <xdr:cxnSp macro="">
      <xdr:nvCxnSpPr>
        <xdr:cNvPr id="258" name="直線コネクタ 257"/>
        <xdr:cNvCxnSpPr/>
      </xdr:nvCxnSpPr>
      <xdr:spPr>
        <a:xfrm>
          <a:off x="14401800" y="13919708"/>
          <a:ext cx="889000" cy="733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80</xdr:row>
      <xdr:rowOff>116839</xdr:rowOff>
    </xdr:from>
    <xdr:to>
      <xdr:col>21</xdr:col>
      <xdr:colOff>0</xdr:colOff>
      <xdr:row>81</xdr:row>
      <xdr:rowOff>32258</xdr:rowOff>
    </xdr:to>
    <xdr:cxnSp macro="">
      <xdr:nvCxnSpPr>
        <xdr:cNvPr id="261" name="直線コネクタ 260"/>
        <xdr:cNvCxnSpPr/>
      </xdr:nvCxnSpPr>
      <xdr:spPr>
        <a:xfrm>
          <a:off x="13512800" y="13832839"/>
          <a:ext cx="889000" cy="86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63246</xdr:rowOff>
    </xdr:from>
    <xdr:to>
      <xdr:col>21</xdr:col>
      <xdr:colOff>50800</xdr:colOff>
      <xdr:row>83</xdr:row>
      <xdr:rowOff>164846</xdr:rowOff>
    </xdr:to>
    <xdr:sp macro="" textlink="">
      <xdr:nvSpPr>
        <xdr:cNvPr id="262" name="フローチャート : 判断 261"/>
        <xdr:cNvSpPr/>
      </xdr:nvSpPr>
      <xdr:spPr>
        <a:xfrm>
          <a:off x="14351000" y="1429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149623</xdr:rowOff>
    </xdr:from>
    <xdr:ext cx="762000" cy="259045"/>
    <xdr:sp macro="" textlink="">
      <xdr:nvSpPr>
        <xdr:cNvPr id="263" name="テキスト ボックス 262"/>
        <xdr:cNvSpPr txBox="1"/>
      </xdr:nvSpPr>
      <xdr:spPr>
        <a:xfrm>
          <a:off x="14020800" y="1437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43942</xdr:rowOff>
    </xdr:from>
    <xdr:to>
      <xdr:col>19</xdr:col>
      <xdr:colOff>533400</xdr:colOff>
      <xdr:row>83</xdr:row>
      <xdr:rowOff>145542</xdr:rowOff>
    </xdr:to>
    <xdr:sp macro="" textlink="">
      <xdr:nvSpPr>
        <xdr:cNvPr id="264" name="フローチャート : 判断 263"/>
        <xdr:cNvSpPr/>
      </xdr:nvSpPr>
      <xdr:spPr>
        <a:xfrm>
          <a:off x="13462000" y="14274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130319</xdr:rowOff>
    </xdr:from>
    <xdr:ext cx="762000" cy="259045"/>
    <xdr:sp macro="" textlink="">
      <xdr:nvSpPr>
        <xdr:cNvPr id="265" name="テキスト ボックス 264"/>
        <xdr:cNvSpPr txBox="1"/>
      </xdr:nvSpPr>
      <xdr:spPr>
        <a:xfrm>
          <a:off x="13131800" y="14360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81</xdr:row>
      <xdr:rowOff>106935</xdr:rowOff>
    </xdr:from>
    <xdr:to>
      <xdr:col>24</xdr:col>
      <xdr:colOff>609600</xdr:colOff>
      <xdr:row>82</xdr:row>
      <xdr:rowOff>37085</xdr:rowOff>
    </xdr:to>
    <xdr:sp macro="" textlink="">
      <xdr:nvSpPr>
        <xdr:cNvPr id="271" name="円/楕円 270"/>
        <xdr:cNvSpPr/>
      </xdr:nvSpPr>
      <xdr:spPr>
        <a:xfrm>
          <a:off x="16967200" y="1399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123462</xdr:rowOff>
    </xdr:from>
    <xdr:ext cx="762000" cy="259045"/>
    <xdr:sp macro="" textlink="">
      <xdr:nvSpPr>
        <xdr:cNvPr id="272" name="給与水準   （国との比較）該当値テキスト"/>
        <xdr:cNvSpPr txBox="1"/>
      </xdr:nvSpPr>
      <xdr:spPr>
        <a:xfrm>
          <a:off x="17106900" y="13839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145035</xdr:rowOff>
    </xdr:from>
    <xdr:to>
      <xdr:col>23</xdr:col>
      <xdr:colOff>457200</xdr:colOff>
      <xdr:row>86</xdr:row>
      <xdr:rowOff>75185</xdr:rowOff>
    </xdr:to>
    <xdr:sp macro="" textlink="">
      <xdr:nvSpPr>
        <xdr:cNvPr id="273" name="円/楕円 272"/>
        <xdr:cNvSpPr/>
      </xdr:nvSpPr>
      <xdr:spPr>
        <a:xfrm>
          <a:off x="161290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85362</xdr:rowOff>
    </xdr:from>
    <xdr:ext cx="736600" cy="259045"/>
    <xdr:sp macro="" textlink="">
      <xdr:nvSpPr>
        <xdr:cNvPr id="274" name="テキスト ボックス 273"/>
        <xdr:cNvSpPr txBox="1"/>
      </xdr:nvSpPr>
      <xdr:spPr>
        <a:xfrm>
          <a:off x="15798800" y="14487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29211</xdr:rowOff>
    </xdr:from>
    <xdr:to>
      <xdr:col>22</xdr:col>
      <xdr:colOff>254000</xdr:colOff>
      <xdr:row>85</xdr:row>
      <xdr:rowOff>130811</xdr:rowOff>
    </xdr:to>
    <xdr:sp macro="" textlink="">
      <xdr:nvSpPr>
        <xdr:cNvPr id="275" name="円/楕円 274"/>
        <xdr:cNvSpPr/>
      </xdr:nvSpPr>
      <xdr:spPr>
        <a:xfrm>
          <a:off x="15240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140988</xdr:rowOff>
    </xdr:from>
    <xdr:ext cx="762000" cy="259045"/>
    <xdr:sp macro="" textlink="">
      <xdr:nvSpPr>
        <xdr:cNvPr id="276" name="テキスト ボックス 275"/>
        <xdr:cNvSpPr txBox="1"/>
      </xdr:nvSpPr>
      <xdr:spPr>
        <a:xfrm>
          <a:off x="14909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20</xdr:col>
      <xdr:colOff>635000</xdr:colOff>
      <xdr:row>80</xdr:row>
      <xdr:rowOff>152908</xdr:rowOff>
    </xdr:from>
    <xdr:to>
      <xdr:col>21</xdr:col>
      <xdr:colOff>50800</xdr:colOff>
      <xdr:row>81</xdr:row>
      <xdr:rowOff>83058</xdr:rowOff>
    </xdr:to>
    <xdr:sp macro="" textlink="">
      <xdr:nvSpPr>
        <xdr:cNvPr id="277" name="円/楕円 276"/>
        <xdr:cNvSpPr/>
      </xdr:nvSpPr>
      <xdr:spPr>
        <a:xfrm>
          <a:off x="14351000" y="1386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79</xdr:row>
      <xdr:rowOff>93235</xdr:rowOff>
    </xdr:from>
    <xdr:ext cx="762000" cy="259045"/>
    <xdr:sp macro="" textlink="">
      <xdr:nvSpPr>
        <xdr:cNvPr id="278" name="テキスト ボックス 277"/>
        <xdr:cNvSpPr txBox="1"/>
      </xdr:nvSpPr>
      <xdr:spPr>
        <a:xfrm>
          <a:off x="14020800" y="1363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66039</xdr:rowOff>
    </xdr:from>
    <xdr:to>
      <xdr:col>19</xdr:col>
      <xdr:colOff>533400</xdr:colOff>
      <xdr:row>80</xdr:row>
      <xdr:rowOff>167639</xdr:rowOff>
    </xdr:to>
    <xdr:sp macro="" textlink="">
      <xdr:nvSpPr>
        <xdr:cNvPr id="279" name="円/楕円 278"/>
        <xdr:cNvSpPr/>
      </xdr:nvSpPr>
      <xdr:spPr>
        <a:xfrm>
          <a:off x="13462000" y="13782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6366</xdr:rowOff>
    </xdr:from>
    <xdr:ext cx="762000" cy="259045"/>
    <xdr:sp macro="" textlink="">
      <xdr:nvSpPr>
        <xdr:cNvPr id="280" name="テキスト ボックス 279"/>
        <xdr:cNvSpPr txBox="1"/>
      </xdr:nvSpPr>
      <xdr:spPr>
        <a:xfrm>
          <a:off x="13131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類似団体平均値に比べて</a:t>
          </a:r>
          <a:r>
            <a:rPr kumimoji="1" lang="en-US" altLang="ja-JP" sz="1100">
              <a:latin typeface="ＭＳ Ｐゴシック"/>
            </a:rPr>
            <a:t>5.9</a:t>
          </a:r>
          <a:r>
            <a:rPr kumimoji="1" lang="ja-JP" altLang="en-US" sz="1100">
              <a:latin typeface="ＭＳ Ｐゴシック"/>
            </a:rPr>
            <a:t>人上回っている。これは、合併により職員数が類似団体に比べて著しく多くなったことが要因である。平成</a:t>
          </a:r>
          <a:r>
            <a:rPr kumimoji="1" lang="en-US" altLang="ja-JP" sz="1100">
              <a:latin typeface="ＭＳ Ｐゴシック"/>
            </a:rPr>
            <a:t>17</a:t>
          </a:r>
          <a:r>
            <a:rPr kumimoji="1" lang="ja-JP" altLang="en-US" sz="1100">
              <a:latin typeface="ＭＳ Ｐゴシック"/>
            </a:rPr>
            <a:t>年度に定員適正化計画を策定し、平成</a:t>
          </a:r>
          <a:r>
            <a:rPr kumimoji="1" lang="en-US" altLang="ja-JP" sz="1100">
              <a:latin typeface="ＭＳ Ｐゴシック"/>
            </a:rPr>
            <a:t>27</a:t>
          </a:r>
          <a:r>
            <a:rPr kumimoji="1" lang="ja-JP" altLang="en-US" sz="1100">
              <a:latin typeface="ＭＳ Ｐゴシック"/>
            </a:rPr>
            <a:t>年までの</a:t>
          </a:r>
          <a:r>
            <a:rPr kumimoji="1" lang="en-US" altLang="ja-JP" sz="1100">
              <a:latin typeface="ＭＳ Ｐゴシック"/>
            </a:rPr>
            <a:t>10</a:t>
          </a:r>
          <a:r>
            <a:rPr kumimoji="1" lang="ja-JP" altLang="en-US" sz="1100">
              <a:latin typeface="ＭＳ Ｐゴシック"/>
            </a:rPr>
            <a:t>年間で</a:t>
          </a:r>
          <a:r>
            <a:rPr kumimoji="1" lang="en-US" altLang="ja-JP" sz="1100">
              <a:latin typeface="ＭＳ Ｐゴシック"/>
            </a:rPr>
            <a:t>100</a:t>
          </a:r>
          <a:r>
            <a:rPr kumimoji="1" lang="ja-JP" altLang="en-US" sz="1100">
              <a:latin typeface="ＭＳ Ｐゴシック"/>
            </a:rPr>
            <a:t>人（</a:t>
          </a:r>
          <a:r>
            <a:rPr kumimoji="1" lang="en-US" altLang="ja-JP" sz="1100">
              <a:latin typeface="ＭＳ Ｐゴシック"/>
            </a:rPr>
            <a:t>24</a:t>
          </a:r>
          <a:r>
            <a:rPr kumimoji="1" lang="ja-JP" altLang="en-US" sz="1100">
              <a:latin typeface="ＭＳ Ｐゴシック"/>
            </a:rPr>
            <a:t>％）の純減目標を設定している。平成</a:t>
          </a:r>
          <a:r>
            <a:rPr kumimoji="1" lang="en-US" altLang="ja-JP" sz="1100">
              <a:latin typeface="ＭＳ Ｐゴシック"/>
            </a:rPr>
            <a:t>25</a:t>
          </a:r>
          <a:r>
            <a:rPr kumimoji="1" lang="ja-JP" altLang="en-US" sz="1100">
              <a:latin typeface="ＭＳ Ｐゴシック"/>
            </a:rPr>
            <a:t>年</a:t>
          </a:r>
          <a:r>
            <a:rPr kumimoji="1" lang="en-US" altLang="ja-JP" sz="1100">
              <a:latin typeface="ＭＳ Ｐゴシック"/>
            </a:rPr>
            <a:t>4</a:t>
          </a:r>
          <a:r>
            <a:rPr kumimoji="1" lang="ja-JP" altLang="en-US" sz="1100">
              <a:latin typeface="ＭＳ Ｐゴシック"/>
            </a:rPr>
            <a:t>月</a:t>
          </a:r>
          <a:r>
            <a:rPr kumimoji="1" lang="en-US" altLang="ja-JP" sz="1100">
              <a:latin typeface="ＭＳ Ｐゴシック"/>
            </a:rPr>
            <a:t>1</a:t>
          </a:r>
          <a:r>
            <a:rPr kumimoji="1" lang="ja-JP" altLang="en-US" sz="1100">
              <a:latin typeface="ＭＳ Ｐゴシック"/>
            </a:rPr>
            <a:t>日現在の職員数（普通会計ベース）は</a:t>
          </a:r>
          <a:r>
            <a:rPr kumimoji="1" lang="en-US" altLang="ja-JP" sz="1100">
              <a:latin typeface="ＭＳ Ｐゴシック"/>
            </a:rPr>
            <a:t>294</a:t>
          </a:r>
          <a:r>
            <a:rPr kumimoji="1" lang="ja-JP" altLang="en-US" sz="1100">
              <a:latin typeface="ＭＳ Ｐゴシック"/>
            </a:rPr>
            <a:t>人であり、合併当初（平成</a:t>
          </a:r>
          <a:r>
            <a:rPr kumimoji="1" lang="en-US" altLang="ja-JP" sz="1100">
              <a:latin typeface="ＭＳ Ｐゴシック"/>
            </a:rPr>
            <a:t>17</a:t>
          </a:r>
          <a:r>
            <a:rPr kumimoji="1" lang="ja-JP" altLang="en-US" sz="1100">
              <a:latin typeface="ＭＳ Ｐゴシック"/>
            </a:rPr>
            <a:t>年</a:t>
          </a:r>
          <a:r>
            <a:rPr kumimoji="1" lang="en-US" altLang="ja-JP" sz="1100">
              <a:latin typeface="ＭＳ Ｐゴシック"/>
            </a:rPr>
            <a:t>4</a:t>
          </a:r>
          <a:r>
            <a:rPr kumimoji="1" lang="ja-JP" altLang="en-US" sz="1100">
              <a:latin typeface="ＭＳ Ｐゴシック"/>
            </a:rPr>
            <a:t>月</a:t>
          </a:r>
          <a:r>
            <a:rPr kumimoji="1" lang="en-US" altLang="ja-JP" sz="1100">
              <a:latin typeface="ＭＳ Ｐゴシック"/>
            </a:rPr>
            <a:t>1</a:t>
          </a:r>
          <a:r>
            <a:rPr kumimoji="1" lang="ja-JP" altLang="en-US" sz="1100">
              <a:latin typeface="ＭＳ Ｐゴシック"/>
            </a:rPr>
            <a:t>日）と比較すると</a:t>
          </a:r>
          <a:r>
            <a:rPr kumimoji="1" lang="en-US" altLang="ja-JP" sz="1100">
              <a:latin typeface="ＭＳ Ｐゴシック"/>
            </a:rPr>
            <a:t>100</a:t>
          </a:r>
          <a:r>
            <a:rPr kumimoji="1" lang="ja-JP" altLang="en-US" sz="1100">
              <a:latin typeface="ＭＳ Ｐゴシック"/>
            </a:rPr>
            <a:t>人以上の減となっており、更なる上記計画以上の削減を図っているところであるが住民サービスの低下を招く恐れもあるためバランスを図る必要がある。今後も引き続き事務効率化や指定管理者制度の導入による業務の外部委託などにより、住民サービスの確保を図りつつ職員削減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68096</xdr:rowOff>
    </xdr:from>
    <xdr:to>
      <xdr:col>24</xdr:col>
      <xdr:colOff>558800</xdr:colOff>
      <xdr:row>64</xdr:row>
      <xdr:rowOff>145083</xdr:rowOff>
    </xdr:to>
    <xdr:cxnSp macro="">
      <xdr:nvCxnSpPr>
        <xdr:cNvPr id="317" name="直線コネクタ 316"/>
        <xdr:cNvCxnSpPr/>
      </xdr:nvCxnSpPr>
      <xdr:spPr>
        <a:xfrm flipV="1">
          <a:off x="16179800" y="11040896"/>
          <a:ext cx="838200" cy="76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8"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145083</xdr:rowOff>
    </xdr:from>
    <xdr:to>
      <xdr:col>23</xdr:col>
      <xdr:colOff>406400</xdr:colOff>
      <xdr:row>65</xdr:row>
      <xdr:rowOff>29935</xdr:rowOff>
    </xdr:to>
    <xdr:cxnSp macro="">
      <xdr:nvCxnSpPr>
        <xdr:cNvPr id="320" name="直線コネクタ 319"/>
        <xdr:cNvCxnSpPr/>
      </xdr:nvCxnSpPr>
      <xdr:spPr>
        <a:xfrm flipV="1">
          <a:off x="15290800" y="11117883"/>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2" name="テキスト ボックス 321"/>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29935</xdr:rowOff>
    </xdr:from>
    <xdr:to>
      <xdr:col>22</xdr:col>
      <xdr:colOff>203200</xdr:colOff>
      <xdr:row>65</xdr:row>
      <xdr:rowOff>58662</xdr:rowOff>
    </xdr:to>
    <xdr:cxnSp macro="">
      <xdr:nvCxnSpPr>
        <xdr:cNvPr id="323" name="直線コネクタ 322"/>
        <xdr:cNvCxnSpPr/>
      </xdr:nvCxnSpPr>
      <xdr:spPr>
        <a:xfrm flipV="1">
          <a:off x="14401800" y="11174185"/>
          <a:ext cx="889000" cy="28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5" name="テキスト ボックス 324"/>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58662</xdr:rowOff>
    </xdr:from>
    <xdr:to>
      <xdr:col>21</xdr:col>
      <xdr:colOff>0</xdr:colOff>
      <xdr:row>65</xdr:row>
      <xdr:rowOff>59811</xdr:rowOff>
    </xdr:to>
    <xdr:cxnSp macro="">
      <xdr:nvCxnSpPr>
        <xdr:cNvPr id="326" name="直線コネクタ 325"/>
        <xdr:cNvCxnSpPr/>
      </xdr:nvCxnSpPr>
      <xdr:spPr>
        <a:xfrm flipV="1">
          <a:off x="13512800" y="11202912"/>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28363</xdr:rowOff>
    </xdr:from>
    <xdr:to>
      <xdr:col>21</xdr:col>
      <xdr:colOff>50800</xdr:colOff>
      <xdr:row>61</xdr:row>
      <xdr:rowOff>129963</xdr:rowOff>
    </xdr:to>
    <xdr:sp macro="" textlink="">
      <xdr:nvSpPr>
        <xdr:cNvPr id="327" name="フローチャート : 判断 326"/>
        <xdr:cNvSpPr/>
      </xdr:nvSpPr>
      <xdr:spPr>
        <a:xfrm>
          <a:off x="14351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140140</xdr:rowOff>
    </xdr:from>
    <xdr:ext cx="762000" cy="259045"/>
    <xdr:sp macro="" textlink="">
      <xdr:nvSpPr>
        <xdr:cNvPr id="328" name="テキスト ボックス 327"/>
        <xdr:cNvSpPr txBox="1"/>
      </xdr:nvSpPr>
      <xdr:spPr>
        <a:xfrm>
          <a:off x="14020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13426</xdr:rowOff>
    </xdr:from>
    <xdr:to>
      <xdr:col>19</xdr:col>
      <xdr:colOff>533400</xdr:colOff>
      <xdr:row>61</xdr:row>
      <xdr:rowOff>115026</xdr:rowOff>
    </xdr:to>
    <xdr:sp macro="" textlink="">
      <xdr:nvSpPr>
        <xdr:cNvPr id="329" name="フローチャート : 判断 328"/>
        <xdr:cNvSpPr/>
      </xdr:nvSpPr>
      <xdr:spPr>
        <a:xfrm>
          <a:off x="13462000" y="10471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125203</xdr:rowOff>
    </xdr:from>
    <xdr:ext cx="762000" cy="259045"/>
    <xdr:sp macro="" textlink="">
      <xdr:nvSpPr>
        <xdr:cNvPr id="330" name="テキスト ボックス 329"/>
        <xdr:cNvSpPr txBox="1"/>
      </xdr:nvSpPr>
      <xdr:spPr>
        <a:xfrm>
          <a:off x="13131800" y="10240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17296</xdr:rowOff>
    </xdr:from>
    <xdr:to>
      <xdr:col>24</xdr:col>
      <xdr:colOff>609600</xdr:colOff>
      <xdr:row>64</xdr:row>
      <xdr:rowOff>118896</xdr:rowOff>
    </xdr:to>
    <xdr:sp macro="" textlink="">
      <xdr:nvSpPr>
        <xdr:cNvPr id="336" name="円/楕円 335"/>
        <xdr:cNvSpPr/>
      </xdr:nvSpPr>
      <xdr:spPr>
        <a:xfrm>
          <a:off x="16967200" y="1099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160823</xdr:rowOff>
    </xdr:from>
    <xdr:ext cx="762000" cy="259045"/>
    <xdr:sp macro="" textlink="">
      <xdr:nvSpPr>
        <xdr:cNvPr id="337" name="定員管理の状況該当値テキスト"/>
        <xdr:cNvSpPr txBox="1"/>
      </xdr:nvSpPr>
      <xdr:spPr>
        <a:xfrm>
          <a:off x="17106900" y="10962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94283</xdr:rowOff>
    </xdr:from>
    <xdr:to>
      <xdr:col>23</xdr:col>
      <xdr:colOff>457200</xdr:colOff>
      <xdr:row>65</xdr:row>
      <xdr:rowOff>24433</xdr:rowOff>
    </xdr:to>
    <xdr:sp macro="" textlink="">
      <xdr:nvSpPr>
        <xdr:cNvPr id="338" name="円/楕円 337"/>
        <xdr:cNvSpPr/>
      </xdr:nvSpPr>
      <xdr:spPr>
        <a:xfrm>
          <a:off x="16129000" y="11067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9210</xdr:rowOff>
    </xdr:from>
    <xdr:ext cx="736600" cy="259045"/>
    <xdr:sp macro="" textlink="">
      <xdr:nvSpPr>
        <xdr:cNvPr id="339" name="テキスト ボックス 338"/>
        <xdr:cNvSpPr txBox="1"/>
      </xdr:nvSpPr>
      <xdr:spPr>
        <a:xfrm>
          <a:off x="15798800" y="11153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13.31</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150585</xdr:rowOff>
    </xdr:from>
    <xdr:to>
      <xdr:col>22</xdr:col>
      <xdr:colOff>254000</xdr:colOff>
      <xdr:row>65</xdr:row>
      <xdr:rowOff>80735</xdr:rowOff>
    </xdr:to>
    <xdr:sp macro="" textlink="">
      <xdr:nvSpPr>
        <xdr:cNvPr id="340" name="円/楕円 339"/>
        <xdr:cNvSpPr/>
      </xdr:nvSpPr>
      <xdr:spPr>
        <a:xfrm>
          <a:off x="15240000" y="1112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65512</xdr:rowOff>
    </xdr:from>
    <xdr:ext cx="762000" cy="259045"/>
    <xdr:sp macro="" textlink="">
      <xdr:nvSpPr>
        <xdr:cNvPr id="341" name="テキスト ボックス 340"/>
        <xdr:cNvSpPr txBox="1"/>
      </xdr:nvSpPr>
      <xdr:spPr>
        <a:xfrm>
          <a:off x="14909800" y="1120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13.80</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7862</xdr:rowOff>
    </xdr:from>
    <xdr:to>
      <xdr:col>21</xdr:col>
      <xdr:colOff>50800</xdr:colOff>
      <xdr:row>65</xdr:row>
      <xdr:rowOff>109462</xdr:rowOff>
    </xdr:to>
    <xdr:sp macro="" textlink="">
      <xdr:nvSpPr>
        <xdr:cNvPr id="342" name="円/楕円 341"/>
        <xdr:cNvSpPr/>
      </xdr:nvSpPr>
      <xdr:spPr>
        <a:xfrm>
          <a:off x="14351000" y="1115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94239</xdr:rowOff>
    </xdr:from>
    <xdr:ext cx="762000" cy="259045"/>
    <xdr:sp macro="" textlink="">
      <xdr:nvSpPr>
        <xdr:cNvPr id="343" name="テキスト ボックス 342"/>
        <xdr:cNvSpPr txBox="1"/>
      </xdr:nvSpPr>
      <xdr:spPr>
        <a:xfrm>
          <a:off x="14020800" y="1123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9011</xdr:rowOff>
    </xdr:from>
    <xdr:to>
      <xdr:col>19</xdr:col>
      <xdr:colOff>533400</xdr:colOff>
      <xdr:row>65</xdr:row>
      <xdr:rowOff>110611</xdr:rowOff>
    </xdr:to>
    <xdr:sp macro="" textlink="">
      <xdr:nvSpPr>
        <xdr:cNvPr id="344" name="円/楕円 343"/>
        <xdr:cNvSpPr/>
      </xdr:nvSpPr>
      <xdr:spPr>
        <a:xfrm>
          <a:off x="13462000" y="11153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95388</xdr:rowOff>
    </xdr:from>
    <xdr:ext cx="762000" cy="259045"/>
    <xdr:sp macro="" textlink="">
      <xdr:nvSpPr>
        <xdr:cNvPr id="345" name="テキスト ボックス 344"/>
        <xdr:cNvSpPr txBox="1"/>
      </xdr:nvSpPr>
      <xdr:spPr>
        <a:xfrm>
          <a:off x="13131800" y="11239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平成</a:t>
          </a:r>
          <a:r>
            <a:rPr kumimoji="1" lang="en-US" altLang="ja-JP" sz="1100">
              <a:latin typeface="ＭＳ Ｐゴシック"/>
            </a:rPr>
            <a:t>22</a:t>
          </a:r>
          <a:r>
            <a:rPr kumimoji="1" lang="ja-JP" altLang="en-US" sz="1100">
              <a:latin typeface="ＭＳ Ｐゴシック"/>
            </a:rPr>
            <a:t>年度から類似団体平均をやや下回ってきている。これは、合併に伴い旧町村の格差是正や新町全体の一体化に伴う投資的経費の財源としての地方債発行や、全町全域下水道化に向けた整備のための地方債発行を行いつつも、合併町村から承継した起債の償還が進み、年度毎の償還額が減少傾向にあるため、比率が徐々に改善されてきたものである。また、地方債残高については、交付税措置等条件の有利なものが大半を占めている。平成</a:t>
          </a:r>
          <a:r>
            <a:rPr kumimoji="1" lang="en-US" altLang="ja-JP" sz="1100">
              <a:latin typeface="ＭＳ Ｐゴシック"/>
            </a:rPr>
            <a:t>17</a:t>
          </a:r>
          <a:r>
            <a:rPr kumimoji="1" lang="ja-JP" altLang="en-US" sz="1100">
              <a:latin typeface="ＭＳ Ｐゴシック"/>
            </a:rPr>
            <a:t>年度からの推移を見ると減少傾向にはあるが、（平成</a:t>
          </a:r>
          <a:r>
            <a:rPr kumimoji="1" lang="en-US" altLang="ja-JP" sz="1100">
              <a:latin typeface="ＭＳ Ｐゴシック"/>
            </a:rPr>
            <a:t>17</a:t>
          </a:r>
          <a:r>
            <a:rPr kumimoji="1" lang="ja-JP" altLang="en-US" sz="1100">
              <a:latin typeface="ＭＳ Ｐゴシック"/>
            </a:rPr>
            <a:t>年度</a:t>
          </a:r>
          <a:r>
            <a:rPr kumimoji="1" lang="en-US" altLang="ja-JP" sz="1100">
              <a:latin typeface="ＭＳ Ｐゴシック"/>
            </a:rPr>
            <a:t>14.3</a:t>
          </a:r>
          <a:r>
            <a:rPr kumimoji="1" lang="ja-JP" altLang="en-US" sz="1100">
              <a:latin typeface="ＭＳ Ｐゴシック"/>
            </a:rPr>
            <a:t>％から平成</a:t>
          </a:r>
          <a:r>
            <a:rPr kumimoji="1" lang="en-US" altLang="ja-JP" sz="1100">
              <a:latin typeface="ＭＳ Ｐゴシック"/>
            </a:rPr>
            <a:t>25</a:t>
          </a:r>
          <a:r>
            <a:rPr kumimoji="1" lang="ja-JP" altLang="en-US" sz="1100">
              <a:latin typeface="ＭＳ Ｐゴシック"/>
            </a:rPr>
            <a:t>年度</a:t>
          </a:r>
          <a:r>
            <a:rPr kumimoji="1" lang="en-US" altLang="ja-JP" sz="1100">
              <a:latin typeface="ＭＳ Ｐゴシック"/>
            </a:rPr>
            <a:t>7.5</a:t>
          </a:r>
          <a:r>
            <a:rPr kumimoji="1" lang="ja-JP" altLang="en-US" sz="1100">
              <a:latin typeface="ＭＳ Ｐゴシック"/>
            </a:rPr>
            <a:t>％）今後の投資事業次第で指数は大きく変動するため、今後の投資事業実施に当たっては、事業の必要性、優先度等を充分に検討し、事業の実施、財源の確保に関して適切な選択をする必要がある。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147638</xdr:rowOff>
    </xdr:from>
    <xdr:to>
      <xdr:col>24</xdr:col>
      <xdr:colOff>558800</xdr:colOff>
      <xdr:row>39</xdr:row>
      <xdr:rowOff>153670</xdr:rowOff>
    </xdr:to>
    <xdr:cxnSp macro="">
      <xdr:nvCxnSpPr>
        <xdr:cNvPr id="375" name="直線コネクタ 374"/>
        <xdr:cNvCxnSpPr/>
      </xdr:nvCxnSpPr>
      <xdr:spPr>
        <a:xfrm flipV="1">
          <a:off x="16179800" y="6834188"/>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6"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153670</xdr:rowOff>
    </xdr:from>
    <xdr:to>
      <xdr:col>23</xdr:col>
      <xdr:colOff>406400</xdr:colOff>
      <xdr:row>40</xdr:row>
      <xdr:rowOff>66675</xdr:rowOff>
    </xdr:to>
    <xdr:cxnSp macro="">
      <xdr:nvCxnSpPr>
        <xdr:cNvPr id="378" name="直線コネクタ 377"/>
        <xdr:cNvCxnSpPr/>
      </xdr:nvCxnSpPr>
      <xdr:spPr>
        <a:xfrm flipV="1">
          <a:off x="15290800" y="6840220"/>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80" name="テキスト ボックス 379"/>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66675</xdr:rowOff>
    </xdr:from>
    <xdr:to>
      <xdr:col>22</xdr:col>
      <xdr:colOff>203200</xdr:colOff>
      <xdr:row>40</xdr:row>
      <xdr:rowOff>145097</xdr:rowOff>
    </xdr:to>
    <xdr:cxnSp macro="">
      <xdr:nvCxnSpPr>
        <xdr:cNvPr id="381" name="直線コネクタ 380"/>
        <xdr:cNvCxnSpPr/>
      </xdr:nvCxnSpPr>
      <xdr:spPr>
        <a:xfrm flipV="1">
          <a:off x="14401800" y="6924675"/>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3" name="テキスト ボックス 382"/>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145097</xdr:rowOff>
    </xdr:from>
    <xdr:to>
      <xdr:col>21</xdr:col>
      <xdr:colOff>0</xdr:colOff>
      <xdr:row>41</xdr:row>
      <xdr:rowOff>82232</xdr:rowOff>
    </xdr:to>
    <xdr:cxnSp macro="">
      <xdr:nvCxnSpPr>
        <xdr:cNvPr id="384" name="直線コネクタ 383"/>
        <xdr:cNvCxnSpPr/>
      </xdr:nvCxnSpPr>
      <xdr:spPr>
        <a:xfrm flipV="1">
          <a:off x="13512800" y="7003097"/>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1270</xdr:rowOff>
    </xdr:from>
    <xdr:to>
      <xdr:col>21</xdr:col>
      <xdr:colOff>50800</xdr:colOff>
      <xdr:row>41</xdr:row>
      <xdr:rowOff>102870</xdr:rowOff>
    </xdr:to>
    <xdr:sp macro="" textlink="">
      <xdr:nvSpPr>
        <xdr:cNvPr id="385" name="フローチャート : 判断 384"/>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87647</xdr:rowOff>
    </xdr:from>
    <xdr:ext cx="762000" cy="259045"/>
    <xdr:sp macro="" textlink="">
      <xdr:nvSpPr>
        <xdr:cNvPr id="386" name="テキスト ボックス 385"/>
        <xdr:cNvSpPr txBox="1"/>
      </xdr:nvSpPr>
      <xdr:spPr>
        <a:xfrm>
          <a:off x="14020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154622</xdr:rowOff>
    </xdr:from>
    <xdr:to>
      <xdr:col>19</xdr:col>
      <xdr:colOff>533400</xdr:colOff>
      <xdr:row>41</xdr:row>
      <xdr:rowOff>84772</xdr:rowOff>
    </xdr:to>
    <xdr:sp macro="" textlink="">
      <xdr:nvSpPr>
        <xdr:cNvPr id="387" name="フローチャート : 判断 386"/>
        <xdr:cNvSpPr/>
      </xdr:nvSpPr>
      <xdr:spPr>
        <a:xfrm>
          <a:off x="13462000" y="701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94949</xdr:rowOff>
    </xdr:from>
    <xdr:ext cx="762000" cy="259045"/>
    <xdr:sp macro="" textlink="">
      <xdr:nvSpPr>
        <xdr:cNvPr id="388" name="テキスト ボックス 387"/>
        <xdr:cNvSpPr txBox="1"/>
      </xdr:nvSpPr>
      <xdr:spPr>
        <a:xfrm>
          <a:off x="13131800" y="678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96838</xdr:rowOff>
    </xdr:from>
    <xdr:to>
      <xdr:col>24</xdr:col>
      <xdr:colOff>609600</xdr:colOff>
      <xdr:row>40</xdr:row>
      <xdr:rowOff>26988</xdr:rowOff>
    </xdr:to>
    <xdr:sp macro="" textlink="">
      <xdr:nvSpPr>
        <xdr:cNvPr id="394" name="円/楕円 393"/>
        <xdr:cNvSpPr/>
      </xdr:nvSpPr>
      <xdr:spPr>
        <a:xfrm>
          <a:off x="169672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113365</xdr:rowOff>
    </xdr:from>
    <xdr:ext cx="762000" cy="259045"/>
    <xdr:sp macro="" textlink="">
      <xdr:nvSpPr>
        <xdr:cNvPr id="395" name="公債費負担の状況該当値テキスト"/>
        <xdr:cNvSpPr txBox="1"/>
      </xdr:nvSpPr>
      <xdr:spPr>
        <a:xfrm>
          <a:off x="17106900" y="6628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102870</xdr:rowOff>
    </xdr:from>
    <xdr:to>
      <xdr:col>23</xdr:col>
      <xdr:colOff>457200</xdr:colOff>
      <xdr:row>40</xdr:row>
      <xdr:rowOff>33020</xdr:rowOff>
    </xdr:to>
    <xdr:sp macro="" textlink="">
      <xdr:nvSpPr>
        <xdr:cNvPr id="396" name="円/楕円 395"/>
        <xdr:cNvSpPr/>
      </xdr:nvSpPr>
      <xdr:spPr>
        <a:xfrm>
          <a:off x="16129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43197</xdr:rowOff>
    </xdr:from>
    <xdr:ext cx="736600" cy="259045"/>
    <xdr:sp macro="" textlink="">
      <xdr:nvSpPr>
        <xdr:cNvPr id="397" name="テキスト ボックス 396"/>
        <xdr:cNvSpPr txBox="1"/>
      </xdr:nvSpPr>
      <xdr:spPr>
        <a:xfrm>
          <a:off x="15798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15875</xdr:rowOff>
    </xdr:from>
    <xdr:to>
      <xdr:col>22</xdr:col>
      <xdr:colOff>254000</xdr:colOff>
      <xdr:row>40</xdr:row>
      <xdr:rowOff>117475</xdr:rowOff>
    </xdr:to>
    <xdr:sp macro="" textlink="">
      <xdr:nvSpPr>
        <xdr:cNvPr id="398" name="円/楕円 397"/>
        <xdr:cNvSpPr/>
      </xdr:nvSpPr>
      <xdr:spPr>
        <a:xfrm>
          <a:off x="15240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127652</xdr:rowOff>
    </xdr:from>
    <xdr:ext cx="762000" cy="259045"/>
    <xdr:sp macro="" textlink="">
      <xdr:nvSpPr>
        <xdr:cNvPr id="399" name="テキスト ボックス 398"/>
        <xdr:cNvSpPr txBox="1"/>
      </xdr:nvSpPr>
      <xdr:spPr>
        <a:xfrm>
          <a:off x="14909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94297</xdr:rowOff>
    </xdr:from>
    <xdr:to>
      <xdr:col>21</xdr:col>
      <xdr:colOff>50800</xdr:colOff>
      <xdr:row>41</xdr:row>
      <xdr:rowOff>24447</xdr:rowOff>
    </xdr:to>
    <xdr:sp macro="" textlink="">
      <xdr:nvSpPr>
        <xdr:cNvPr id="400" name="円/楕円 399"/>
        <xdr:cNvSpPr/>
      </xdr:nvSpPr>
      <xdr:spPr>
        <a:xfrm>
          <a:off x="14351000" y="695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34624</xdr:rowOff>
    </xdr:from>
    <xdr:ext cx="762000" cy="259045"/>
    <xdr:sp macro="" textlink="">
      <xdr:nvSpPr>
        <xdr:cNvPr id="401" name="テキスト ボックス 400"/>
        <xdr:cNvSpPr txBox="1"/>
      </xdr:nvSpPr>
      <xdr:spPr>
        <a:xfrm>
          <a:off x="14020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31432</xdr:rowOff>
    </xdr:from>
    <xdr:to>
      <xdr:col>19</xdr:col>
      <xdr:colOff>533400</xdr:colOff>
      <xdr:row>41</xdr:row>
      <xdr:rowOff>133032</xdr:rowOff>
    </xdr:to>
    <xdr:sp macro="" textlink="">
      <xdr:nvSpPr>
        <xdr:cNvPr id="402" name="円/楕円 401"/>
        <xdr:cNvSpPr/>
      </xdr:nvSpPr>
      <xdr:spPr>
        <a:xfrm>
          <a:off x="13462000" y="706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117809</xdr:rowOff>
    </xdr:from>
    <xdr:ext cx="762000" cy="259045"/>
    <xdr:sp macro="" textlink="">
      <xdr:nvSpPr>
        <xdr:cNvPr id="403" name="テキスト ボックス 402"/>
        <xdr:cNvSpPr txBox="1"/>
      </xdr:nvSpPr>
      <xdr:spPr>
        <a:xfrm>
          <a:off x="13131800" y="714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類似団体平均値を大幅に下回り、将来負担比率は</a:t>
          </a:r>
          <a:r>
            <a:rPr kumimoji="1" lang="en-US" altLang="ja-JP" sz="1100">
              <a:latin typeface="ＭＳ Ｐゴシック"/>
            </a:rPr>
            <a:t>0</a:t>
          </a:r>
          <a:r>
            <a:rPr kumimoji="1" lang="ja-JP" altLang="en-US" sz="1100">
              <a:latin typeface="ＭＳ Ｐゴシック"/>
            </a:rPr>
            <a:t>となった。これは標準財政規模（地方交付税）増の影響や、ほとんどの地方債残高の中身が、後年度基準財政需要額への算入比率の高いものに切替わってきたことによるものである。また、補償金免除繰上償還の活用により、条件の悪い地方債について繰上償還を実施した効果も現われている。今後も長期的視野に立ち、後世への負担を少しでも軽減するよう行財政改革を進め、財政の健全化に努め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5757</xdr:rowOff>
    </xdr:from>
    <xdr:to>
      <xdr:col>22</xdr:col>
      <xdr:colOff>203200</xdr:colOff>
      <xdr:row>14</xdr:row>
      <xdr:rowOff>41952</xdr:rowOff>
    </xdr:to>
    <xdr:cxnSp macro="">
      <xdr:nvCxnSpPr>
        <xdr:cNvPr id="437" name="直線コネクタ 436"/>
        <xdr:cNvCxnSpPr/>
      </xdr:nvCxnSpPr>
      <xdr:spPr>
        <a:xfrm flipV="1">
          <a:off x="14401800" y="2406057"/>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8"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14</xdr:row>
      <xdr:rowOff>41952</xdr:rowOff>
    </xdr:from>
    <xdr:to>
      <xdr:col>21</xdr:col>
      <xdr:colOff>0</xdr:colOff>
      <xdr:row>14</xdr:row>
      <xdr:rowOff>61256</xdr:rowOff>
    </xdr:to>
    <xdr:cxnSp macro="">
      <xdr:nvCxnSpPr>
        <xdr:cNvPr id="440" name="直線コネクタ 439"/>
        <xdr:cNvCxnSpPr/>
      </xdr:nvCxnSpPr>
      <xdr:spPr>
        <a:xfrm flipV="1">
          <a:off x="13512800" y="244225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43" name="フローチャート : 判断 442"/>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157836</xdr:rowOff>
    </xdr:from>
    <xdr:ext cx="762000" cy="259045"/>
    <xdr:sp macro="" textlink="">
      <xdr:nvSpPr>
        <xdr:cNvPr id="444" name="テキスト ボックス 443"/>
        <xdr:cNvSpPr txBox="1"/>
      </xdr:nvSpPr>
      <xdr:spPr>
        <a:xfrm>
          <a:off x="14909800" y="272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80984</xdr:rowOff>
    </xdr:from>
    <xdr:to>
      <xdr:col>21</xdr:col>
      <xdr:colOff>50800</xdr:colOff>
      <xdr:row>17</xdr:row>
      <xdr:rowOff>11134</xdr:rowOff>
    </xdr:to>
    <xdr:sp macro="" textlink="">
      <xdr:nvSpPr>
        <xdr:cNvPr id="445" name="フローチャート : 判断 444"/>
        <xdr:cNvSpPr/>
      </xdr:nvSpPr>
      <xdr:spPr>
        <a:xfrm>
          <a:off x="14351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167361</xdr:rowOff>
    </xdr:from>
    <xdr:ext cx="762000" cy="259045"/>
    <xdr:sp macro="" textlink="">
      <xdr:nvSpPr>
        <xdr:cNvPr id="446" name="テキスト ボックス 445"/>
        <xdr:cNvSpPr txBox="1"/>
      </xdr:nvSpPr>
      <xdr:spPr>
        <a:xfrm>
          <a:off x="14020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110744</xdr:rowOff>
    </xdr:from>
    <xdr:to>
      <xdr:col>19</xdr:col>
      <xdr:colOff>533400</xdr:colOff>
      <xdr:row>17</xdr:row>
      <xdr:rowOff>40894</xdr:rowOff>
    </xdr:to>
    <xdr:sp macro="" textlink="">
      <xdr:nvSpPr>
        <xdr:cNvPr id="447" name="フローチャート : 判断 446"/>
        <xdr:cNvSpPr/>
      </xdr:nvSpPr>
      <xdr:spPr>
        <a:xfrm>
          <a:off x="13462000" y="285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25671</xdr:rowOff>
    </xdr:from>
    <xdr:ext cx="762000" cy="259045"/>
    <xdr:sp macro="" textlink="">
      <xdr:nvSpPr>
        <xdr:cNvPr id="448" name="テキスト ボックス 447"/>
        <xdr:cNvSpPr txBox="1"/>
      </xdr:nvSpPr>
      <xdr:spPr>
        <a:xfrm>
          <a:off x="13131800" y="294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13</xdr:row>
      <xdr:rowOff>126407</xdr:rowOff>
    </xdr:from>
    <xdr:to>
      <xdr:col>22</xdr:col>
      <xdr:colOff>254000</xdr:colOff>
      <xdr:row>14</xdr:row>
      <xdr:rowOff>56557</xdr:rowOff>
    </xdr:to>
    <xdr:sp macro="" textlink="">
      <xdr:nvSpPr>
        <xdr:cNvPr id="454" name="円/楕円 453"/>
        <xdr:cNvSpPr/>
      </xdr:nvSpPr>
      <xdr:spPr>
        <a:xfrm>
          <a:off x="15240000" y="235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66734</xdr:rowOff>
    </xdr:from>
    <xdr:ext cx="762000" cy="259045"/>
    <xdr:sp macro="" textlink="">
      <xdr:nvSpPr>
        <xdr:cNvPr id="455" name="テキスト ボックス 454"/>
        <xdr:cNvSpPr txBox="1"/>
      </xdr:nvSpPr>
      <xdr:spPr>
        <a:xfrm>
          <a:off x="14909800" y="21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20</xdr:col>
      <xdr:colOff>635000</xdr:colOff>
      <xdr:row>13</xdr:row>
      <xdr:rowOff>162602</xdr:rowOff>
    </xdr:from>
    <xdr:to>
      <xdr:col>21</xdr:col>
      <xdr:colOff>50800</xdr:colOff>
      <xdr:row>14</xdr:row>
      <xdr:rowOff>92752</xdr:rowOff>
    </xdr:to>
    <xdr:sp macro="" textlink="">
      <xdr:nvSpPr>
        <xdr:cNvPr id="456" name="円/楕円 455"/>
        <xdr:cNvSpPr/>
      </xdr:nvSpPr>
      <xdr:spPr>
        <a:xfrm>
          <a:off x="14351000" y="2391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102929</xdr:rowOff>
    </xdr:from>
    <xdr:ext cx="762000" cy="259045"/>
    <xdr:sp macro="" textlink="">
      <xdr:nvSpPr>
        <xdr:cNvPr id="457" name="テキスト ボックス 456"/>
        <xdr:cNvSpPr txBox="1"/>
      </xdr:nvSpPr>
      <xdr:spPr>
        <a:xfrm>
          <a:off x="14020800" y="2160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10456</xdr:rowOff>
    </xdr:from>
    <xdr:to>
      <xdr:col>19</xdr:col>
      <xdr:colOff>533400</xdr:colOff>
      <xdr:row>14</xdr:row>
      <xdr:rowOff>112056</xdr:rowOff>
    </xdr:to>
    <xdr:sp macro="" textlink="">
      <xdr:nvSpPr>
        <xdr:cNvPr id="458" name="円/楕円 457"/>
        <xdr:cNvSpPr/>
      </xdr:nvSpPr>
      <xdr:spPr>
        <a:xfrm>
          <a:off x="13462000" y="241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122233</xdr:rowOff>
    </xdr:from>
    <xdr:ext cx="762000" cy="259045"/>
    <xdr:sp macro="" textlink="">
      <xdr:nvSpPr>
        <xdr:cNvPr id="459" name="テキスト ボックス 458"/>
        <xdr:cNvSpPr txBox="1"/>
      </xdr:nvSpPr>
      <xdr:spPr>
        <a:xfrm>
          <a:off x="13131800" y="2179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岐阜県揖斐川町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23,252
23,121
803.68
15,973,568
14,545,809
576,388
10,959,200
17,380,074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人件費に係る経常収支比率は定員適正化計画の効果もあり、前年度に続いて類似団体をやや下回っている。平成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年4月1日現在の職員数（普通会計ベース）</a:t>
          </a:r>
          <a:r>
            <a:rPr lang="en-US" altLang="ja-JP" sz="1100" b="0" i="0" baseline="0">
              <a:solidFill>
                <a:schemeClr val="dk1"/>
              </a:solidFill>
              <a:effectLst/>
              <a:latin typeface="+mn-lt"/>
              <a:ea typeface="+mn-ea"/>
              <a:cs typeface="+mn-cs"/>
            </a:rPr>
            <a:t>314</a:t>
          </a:r>
          <a:r>
            <a:rPr lang="ja-JP" altLang="ja-JP" sz="1100" b="0" i="0" baseline="0">
              <a:solidFill>
                <a:schemeClr val="dk1"/>
              </a:solidFill>
              <a:effectLst/>
              <a:latin typeface="+mn-lt"/>
              <a:ea typeface="+mn-ea"/>
              <a:cs typeface="+mn-cs"/>
            </a:rPr>
            <a:t>人に対し、平成2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年4月1日現在の職員数は</a:t>
          </a:r>
          <a:r>
            <a:rPr lang="en-US" altLang="ja-JP" sz="1100" b="0" i="0" baseline="0">
              <a:solidFill>
                <a:schemeClr val="dk1"/>
              </a:solidFill>
              <a:effectLst/>
              <a:latin typeface="+mn-lt"/>
              <a:ea typeface="+mn-ea"/>
              <a:cs typeface="+mn-cs"/>
            </a:rPr>
            <a:t>294</a:t>
          </a:r>
          <a:r>
            <a:rPr lang="ja-JP" altLang="ja-JP" sz="1100" b="0" i="0" baseline="0">
              <a:solidFill>
                <a:schemeClr val="dk1"/>
              </a:solidFill>
              <a:effectLst/>
              <a:latin typeface="+mn-lt"/>
              <a:ea typeface="+mn-ea"/>
              <a:cs typeface="+mn-cs"/>
            </a:rPr>
            <a:t>人であり人の削減を行った。なお、合併当初(平成17年4月1日）に比べると</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年で</a:t>
          </a:r>
          <a:r>
            <a:rPr lang="en-US" altLang="ja-JP" sz="1100" b="0" i="0" baseline="0">
              <a:solidFill>
                <a:schemeClr val="dk1"/>
              </a:solidFill>
              <a:effectLst/>
              <a:latin typeface="+mn-lt"/>
              <a:ea typeface="+mn-ea"/>
              <a:cs typeface="+mn-cs"/>
            </a:rPr>
            <a:t>132</a:t>
          </a:r>
          <a:r>
            <a:rPr lang="ja-JP" altLang="ja-JP" sz="1100" b="0" i="0" baseline="0">
              <a:solidFill>
                <a:schemeClr val="dk1"/>
              </a:solidFill>
              <a:effectLst/>
              <a:latin typeface="+mn-lt"/>
              <a:ea typeface="+mn-ea"/>
              <a:cs typeface="+mn-cs"/>
            </a:rPr>
            <a:t>人の削減を行い、町が定めた定員適正化計画を上回る削減を図っている。（定員適正化計画においては平成17年4月1日から5年間で36人、10年間で100人の純減目標）今後も引き続き定員適正化計画の数値目標の達成に向けて職員数の削減を進めていく。</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44704</xdr:rowOff>
    </xdr:from>
    <xdr:to>
      <xdr:col>7</xdr:col>
      <xdr:colOff>15875</xdr:colOff>
      <xdr:row>36</xdr:row>
      <xdr:rowOff>44704</xdr:rowOff>
    </xdr:to>
    <xdr:cxnSp macro="">
      <xdr:nvCxnSpPr>
        <xdr:cNvPr id="63" name="直線コネクタ 62"/>
        <xdr:cNvCxnSpPr/>
      </xdr:nvCxnSpPr>
      <xdr:spPr>
        <a:xfrm>
          <a:off x="3987800" y="621690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44704</xdr:rowOff>
    </xdr:from>
    <xdr:to>
      <xdr:col>5</xdr:col>
      <xdr:colOff>549275</xdr:colOff>
      <xdr:row>36</xdr:row>
      <xdr:rowOff>131572</xdr:rowOff>
    </xdr:to>
    <xdr:cxnSp macro="">
      <xdr:nvCxnSpPr>
        <xdr:cNvPr id="66" name="直線コネクタ 65"/>
        <xdr:cNvCxnSpPr/>
      </xdr:nvCxnSpPr>
      <xdr:spPr>
        <a:xfrm flipV="1">
          <a:off x="3098800" y="621690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81280</xdr:rowOff>
    </xdr:from>
    <xdr:to>
      <xdr:col>4</xdr:col>
      <xdr:colOff>346075</xdr:colOff>
      <xdr:row>36</xdr:row>
      <xdr:rowOff>131572</xdr:rowOff>
    </xdr:to>
    <xdr:cxnSp macro="">
      <xdr:nvCxnSpPr>
        <xdr:cNvPr id="69" name="直線コネクタ 68"/>
        <xdr:cNvCxnSpPr/>
      </xdr:nvCxnSpPr>
      <xdr:spPr>
        <a:xfrm>
          <a:off x="2209800" y="625348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81280</xdr:rowOff>
    </xdr:from>
    <xdr:to>
      <xdr:col>3</xdr:col>
      <xdr:colOff>142875</xdr:colOff>
      <xdr:row>36</xdr:row>
      <xdr:rowOff>159004</xdr:rowOff>
    </xdr:to>
    <xdr:cxnSp macro="">
      <xdr:nvCxnSpPr>
        <xdr:cNvPr id="72" name="直線コネクタ 71"/>
        <xdr:cNvCxnSpPr/>
      </xdr:nvCxnSpPr>
      <xdr:spPr>
        <a:xfrm flipV="1">
          <a:off x="1320800" y="625348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108204</xdr:rowOff>
    </xdr:from>
    <xdr:to>
      <xdr:col>3</xdr:col>
      <xdr:colOff>193675</xdr:colOff>
      <xdr:row>37</xdr:row>
      <xdr:rowOff>38354</xdr:rowOff>
    </xdr:to>
    <xdr:sp macro="" textlink="">
      <xdr:nvSpPr>
        <xdr:cNvPr id="73" name="フローチャート : 判断 72"/>
        <xdr:cNvSpPr/>
      </xdr:nvSpPr>
      <xdr:spPr>
        <a:xfrm>
          <a:off x="2159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23131</xdr:rowOff>
    </xdr:from>
    <xdr:ext cx="762000" cy="259045"/>
    <xdr:sp macro="" textlink="">
      <xdr:nvSpPr>
        <xdr:cNvPr id="74" name="テキスト ボックス 73"/>
        <xdr:cNvSpPr txBox="1"/>
      </xdr:nvSpPr>
      <xdr:spPr>
        <a:xfrm>
          <a:off x="1828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75" name="フローチャート : 判断 74"/>
        <xdr:cNvSpPr/>
      </xdr:nvSpPr>
      <xdr:spPr>
        <a:xfrm>
          <a:off x="1270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96283</xdr:rowOff>
    </xdr:from>
    <xdr:ext cx="762000" cy="259045"/>
    <xdr:sp macro="" textlink="">
      <xdr:nvSpPr>
        <xdr:cNvPr id="76" name="テキスト ボックス 75"/>
        <xdr:cNvSpPr txBox="1"/>
      </xdr:nvSpPr>
      <xdr:spPr>
        <a:xfrm>
          <a:off x="939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165354</xdr:rowOff>
    </xdr:from>
    <xdr:to>
      <xdr:col>7</xdr:col>
      <xdr:colOff>66675</xdr:colOff>
      <xdr:row>36</xdr:row>
      <xdr:rowOff>95504</xdr:rowOff>
    </xdr:to>
    <xdr:sp macro="" textlink="">
      <xdr:nvSpPr>
        <xdr:cNvPr id="82" name="円/楕円 81"/>
        <xdr:cNvSpPr/>
      </xdr:nvSpPr>
      <xdr:spPr>
        <a:xfrm>
          <a:off x="47752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10431</xdr:rowOff>
    </xdr:from>
    <xdr:ext cx="762000" cy="259045"/>
    <xdr:sp macro="" textlink="">
      <xdr:nvSpPr>
        <xdr:cNvPr id="83" name="人件費該当値テキスト"/>
        <xdr:cNvSpPr txBox="1"/>
      </xdr:nvSpPr>
      <xdr:spPr>
        <a:xfrm>
          <a:off x="4914900" y="601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165354</xdr:rowOff>
    </xdr:from>
    <xdr:to>
      <xdr:col>5</xdr:col>
      <xdr:colOff>600075</xdr:colOff>
      <xdr:row>36</xdr:row>
      <xdr:rowOff>95504</xdr:rowOff>
    </xdr:to>
    <xdr:sp macro="" textlink="">
      <xdr:nvSpPr>
        <xdr:cNvPr id="84" name="円/楕円 83"/>
        <xdr:cNvSpPr/>
      </xdr:nvSpPr>
      <xdr:spPr>
        <a:xfrm>
          <a:off x="3937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105681</xdr:rowOff>
    </xdr:from>
    <xdr:ext cx="736600" cy="259045"/>
    <xdr:sp macro="" textlink="">
      <xdr:nvSpPr>
        <xdr:cNvPr id="85" name="テキスト ボックス 84"/>
        <xdr:cNvSpPr txBox="1"/>
      </xdr:nvSpPr>
      <xdr:spPr>
        <a:xfrm>
          <a:off x="3606800" y="593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80772</xdr:rowOff>
    </xdr:from>
    <xdr:to>
      <xdr:col>4</xdr:col>
      <xdr:colOff>396875</xdr:colOff>
      <xdr:row>37</xdr:row>
      <xdr:rowOff>10922</xdr:rowOff>
    </xdr:to>
    <xdr:sp macro="" textlink="">
      <xdr:nvSpPr>
        <xdr:cNvPr id="86" name="円/楕円 85"/>
        <xdr:cNvSpPr/>
      </xdr:nvSpPr>
      <xdr:spPr>
        <a:xfrm>
          <a:off x="3048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21099</xdr:rowOff>
    </xdr:from>
    <xdr:ext cx="762000" cy="259045"/>
    <xdr:sp macro="" textlink="">
      <xdr:nvSpPr>
        <xdr:cNvPr id="87" name="テキスト ボックス 86"/>
        <xdr:cNvSpPr txBox="1"/>
      </xdr:nvSpPr>
      <xdr:spPr>
        <a:xfrm>
          <a:off x="2717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30480</xdr:rowOff>
    </xdr:from>
    <xdr:to>
      <xdr:col>3</xdr:col>
      <xdr:colOff>193675</xdr:colOff>
      <xdr:row>36</xdr:row>
      <xdr:rowOff>132080</xdr:rowOff>
    </xdr:to>
    <xdr:sp macro="" textlink="">
      <xdr:nvSpPr>
        <xdr:cNvPr id="88" name="円/楕円 87"/>
        <xdr:cNvSpPr/>
      </xdr:nvSpPr>
      <xdr:spPr>
        <a:xfrm>
          <a:off x="2159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142257</xdr:rowOff>
    </xdr:from>
    <xdr:ext cx="762000" cy="259045"/>
    <xdr:sp macro="" textlink="">
      <xdr:nvSpPr>
        <xdr:cNvPr id="89" name="テキスト ボックス 88"/>
        <xdr:cNvSpPr txBox="1"/>
      </xdr:nvSpPr>
      <xdr:spPr>
        <a:xfrm>
          <a:off x="1828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108204</xdr:rowOff>
    </xdr:from>
    <xdr:to>
      <xdr:col>1</xdr:col>
      <xdr:colOff>676275</xdr:colOff>
      <xdr:row>37</xdr:row>
      <xdr:rowOff>38354</xdr:rowOff>
    </xdr:to>
    <xdr:sp macro="" textlink="">
      <xdr:nvSpPr>
        <xdr:cNvPr id="90" name="円/楕円 89"/>
        <xdr:cNvSpPr/>
      </xdr:nvSpPr>
      <xdr:spPr>
        <a:xfrm>
          <a:off x="1270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48531</xdr:rowOff>
    </xdr:from>
    <xdr:ext cx="762000" cy="259045"/>
    <xdr:sp macro="" textlink="">
      <xdr:nvSpPr>
        <xdr:cNvPr id="91" name="テキスト ボックス 90"/>
        <xdr:cNvSpPr txBox="1"/>
      </xdr:nvSpPr>
      <xdr:spPr>
        <a:xfrm>
          <a:off x="939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物件費の平成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年度決算額は</a:t>
          </a:r>
          <a:r>
            <a:rPr lang="en-US" altLang="ja-JP" sz="1100" b="0" i="0" baseline="0">
              <a:solidFill>
                <a:schemeClr val="dk1"/>
              </a:solidFill>
              <a:effectLst/>
              <a:latin typeface="+mn-lt"/>
              <a:ea typeface="+mn-ea"/>
              <a:cs typeface="+mn-cs"/>
            </a:rPr>
            <a:t>2,127</a:t>
          </a:r>
          <a:r>
            <a:rPr lang="ja-JP" altLang="ja-JP" sz="1100" b="0" i="0" baseline="0">
              <a:solidFill>
                <a:schemeClr val="dk1"/>
              </a:solidFill>
              <a:effectLst/>
              <a:latin typeface="+mn-lt"/>
              <a:ea typeface="+mn-ea"/>
              <a:cs typeface="+mn-cs"/>
            </a:rPr>
            <a:t>百万円で、前年度に比べ</a:t>
          </a:r>
          <a:r>
            <a:rPr lang="en-US" altLang="ja-JP" sz="1100" b="0" i="0" baseline="0">
              <a:solidFill>
                <a:schemeClr val="dk1"/>
              </a:solidFill>
              <a:effectLst/>
              <a:latin typeface="+mn-lt"/>
              <a:ea typeface="+mn-ea"/>
              <a:cs typeface="+mn-cs"/>
            </a:rPr>
            <a:t>62</a:t>
          </a:r>
          <a:r>
            <a:rPr lang="ja-JP" altLang="ja-JP" sz="1100" b="0" i="0" baseline="0">
              <a:solidFill>
                <a:schemeClr val="dk1"/>
              </a:solidFill>
              <a:effectLst/>
              <a:latin typeface="+mn-lt"/>
              <a:ea typeface="+mn-ea"/>
              <a:cs typeface="+mn-cs"/>
            </a:rPr>
            <a:t>百万円の</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った。これは、合併以降進めてきた用度等経常経費の見直しや縮減の徹底、及び公共施設の統廃合や採算性の低い施設の廃止方針に基づくものと考えられる。しかしながら、依然として物件費の水準は高いため、同方針を積極的に進めていくことで経費削減に努めていく。</a:t>
          </a:r>
          <a:endParaRPr lang="ja-JP" altLang="ja-JP">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131572</xdr:rowOff>
    </xdr:from>
    <xdr:to>
      <xdr:col>24</xdr:col>
      <xdr:colOff>31750</xdr:colOff>
      <xdr:row>16</xdr:row>
      <xdr:rowOff>168148</xdr:rowOff>
    </xdr:to>
    <xdr:cxnSp macro="">
      <xdr:nvCxnSpPr>
        <xdr:cNvPr id="121" name="直線コネクタ 120"/>
        <xdr:cNvCxnSpPr/>
      </xdr:nvCxnSpPr>
      <xdr:spPr>
        <a:xfrm flipV="1">
          <a:off x="15671800" y="287477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168148</xdr:rowOff>
    </xdr:from>
    <xdr:to>
      <xdr:col>22</xdr:col>
      <xdr:colOff>565150</xdr:colOff>
      <xdr:row>17</xdr:row>
      <xdr:rowOff>5842</xdr:rowOff>
    </xdr:to>
    <xdr:cxnSp macro="">
      <xdr:nvCxnSpPr>
        <xdr:cNvPr id="124" name="直線コネクタ 123"/>
        <xdr:cNvCxnSpPr/>
      </xdr:nvCxnSpPr>
      <xdr:spPr>
        <a:xfrm flipV="1">
          <a:off x="14782800" y="29113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5842</xdr:rowOff>
    </xdr:from>
    <xdr:to>
      <xdr:col>21</xdr:col>
      <xdr:colOff>361950</xdr:colOff>
      <xdr:row>17</xdr:row>
      <xdr:rowOff>88138</xdr:rowOff>
    </xdr:to>
    <xdr:cxnSp macro="">
      <xdr:nvCxnSpPr>
        <xdr:cNvPr id="127" name="直線コネクタ 126"/>
        <xdr:cNvCxnSpPr/>
      </xdr:nvCxnSpPr>
      <xdr:spPr>
        <a:xfrm flipV="1">
          <a:off x="13893800" y="292049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88138</xdr:rowOff>
    </xdr:from>
    <xdr:to>
      <xdr:col>20</xdr:col>
      <xdr:colOff>158750</xdr:colOff>
      <xdr:row>17</xdr:row>
      <xdr:rowOff>92710</xdr:rowOff>
    </xdr:to>
    <xdr:cxnSp macro="">
      <xdr:nvCxnSpPr>
        <xdr:cNvPr id="130" name="直線コネクタ 129"/>
        <xdr:cNvCxnSpPr/>
      </xdr:nvCxnSpPr>
      <xdr:spPr>
        <a:xfrm flipV="1">
          <a:off x="13004800" y="30027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67056</xdr:rowOff>
    </xdr:from>
    <xdr:to>
      <xdr:col>20</xdr:col>
      <xdr:colOff>209550</xdr:colOff>
      <xdr:row>16</xdr:row>
      <xdr:rowOff>168656</xdr:rowOff>
    </xdr:to>
    <xdr:sp macro="" textlink="">
      <xdr:nvSpPr>
        <xdr:cNvPr id="131" name="フローチャート : 判断 130"/>
        <xdr:cNvSpPr/>
      </xdr:nvSpPr>
      <xdr:spPr>
        <a:xfrm>
          <a:off x="13843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7383</xdr:rowOff>
    </xdr:from>
    <xdr:ext cx="762000" cy="259045"/>
    <xdr:sp macro="" textlink="">
      <xdr:nvSpPr>
        <xdr:cNvPr id="132" name="テキスト ボックス 131"/>
        <xdr:cNvSpPr txBox="1"/>
      </xdr:nvSpPr>
      <xdr:spPr>
        <a:xfrm>
          <a:off x="13512800" y="2579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71628</xdr:rowOff>
    </xdr:from>
    <xdr:to>
      <xdr:col>19</xdr:col>
      <xdr:colOff>6350</xdr:colOff>
      <xdr:row>17</xdr:row>
      <xdr:rowOff>1778</xdr:rowOff>
    </xdr:to>
    <xdr:sp macro="" textlink="">
      <xdr:nvSpPr>
        <xdr:cNvPr id="133" name="フローチャート : 判断 132"/>
        <xdr:cNvSpPr/>
      </xdr:nvSpPr>
      <xdr:spPr>
        <a:xfrm>
          <a:off x="12954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11955</xdr:rowOff>
    </xdr:from>
    <xdr:ext cx="762000" cy="259045"/>
    <xdr:sp macro="" textlink="">
      <xdr:nvSpPr>
        <xdr:cNvPr id="134" name="テキスト ボックス 133"/>
        <xdr:cNvSpPr txBox="1"/>
      </xdr:nvSpPr>
      <xdr:spPr>
        <a:xfrm>
          <a:off x="12623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80772</xdr:rowOff>
    </xdr:from>
    <xdr:to>
      <xdr:col>24</xdr:col>
      <xdr:colOff>82550</xdr:colOff>
      <xdr:row>17</xdr:row>
      <xdr:rowOff>10922</xdr:rowOff>
    </xdr:to>
    <xdr:sp macro="" textlink="">
      <xdr:nvSpPr>
        <xdr:cNvPr id="140" name="円/楕円 139"/>
        <xdr:cNvSpPr/>
      </xdr:nvSpPr>
      <xdr:spPr>
        <a:xfrm>
          <a:off x="164592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97299</xdr:rowOff>
    </xdr:from>
    <xdr:ext cx="762000" cy="259045"/>
    <xdr:sp macro="" textlink="">
      <xdr:nvSpPr>
        <xdr:cNvPr id="141" name="物件費該当値テキスト"/>
        <xdr:cNvSpPr txBox="1"/>
      </xdr:nvSpPr>
      <xdr:spPr>
        <a:xfrm>
          <a:off x="16598900" y="266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117348</xdr:rowOff>
    </xdr:from>
    <xdr:to>
      <xdr:col>22</xdr:col>
      <xdr:colOff>615950</xdr:colOff>
      <xdr:row>17</xdr:row>
      <xdr:rowOff>47498</xdr:rowOff>
    </xdr:to>
    <xdr:sp macro="" textlink="">
      <xdr:nvSpPr>
        <xdr:cNvPr id="142" name="円/楕円 141"/>
        <xdr:cNvSpPr/>
      </xdr:nvSpPr>
      <xdr:spPr>
        <a:xfrm>
          <a:off x="15621000" y="286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57675</xdr:rowOff>
    </xdr:from>
    <xdr:ext cx="736600" cy="259045"/>
    <xdr:sp macro="" textlink="">
      <xdr:nvSpPr>
        <xdr:cNvPr id="143" name="テキスト ボックス 142"/>
        <xdr:cNvSpPr txBox="1"/>
      </xdr:nvSpPr>
      <xdr:spPr>
        <a:xfrm>
          <a:off x="15290800" y="2629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126492</xdr:rowOff>
    </xdr:from>
    <xdr:to>
      <xdr:col>21</xdr:col>
      <xdr:colOff>412750</xdr:colOff>
      <xdr:row>17</xdr:row>
      <xdr:rowOff>56642</xdr:rowOff>
    </xdr:to>
    <xdr:sp macro="" textlink="">
      <xdr:nvSpPr>
        <xdr:cNvPr id="144" name="円/楕円 143"/>
        <xdr:cNvSpPr/>
      </xdr:nvSpPr>
      <xdr:spPr>
        <a:xfrm>
          <a:off x="147320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66819</xdr:rowOff>
    </xdr:from>
    <xdr:ext cx="762000" cy="259045"/>
    <xdr:sp macro="" textlink="">
      <xdr:nvSpPr>
        <xdr:cNvPr id="145" name="テキスト ボックス 144"/>
        <xdr:cNvSpPr txBox="1"/>
      </xdr:nvSpPr>
      <xdr:spPr>
        <a:xfrm>
          <a:off x="14401800" y="2638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37338</xdr:rowOff>
    </xdr:from>
    <xdr:to>
      <xdr:col>20</xdr:col>
      <xdr:colOff>209550</xdr:colOff>
      <xdr:row>17</xdr:row>
      <xdr:rowOff>138938</xdr:rowOff>
    </xdr:to>
    <xdr:sp macro="" textlink="">
      <xdr:nvSpPr>
        <xdr:cNvPr id="146" name="円/楕円 145"/>
        <xdr:cNvSpPr/>
      </xdr:nvSpPr>
      <xdr:spPr>
        <a:xfrm>
          <a:off x="13843000" y="2951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123715</xdr:rowOff>
    </xdr:from>
    <xdr:ext cx="762000" cy="259045"/>
    <xdr:sp macro="" textlink="">
      <xdr:nvSpPr>
        <xdr:cNvPr id="147" name="テキスト ボックス 146"/>
        <xdr:cNvSpPr txBox="1"/>
      </xdr:nvSpPr>
      <xdr:spPr>
        <a:xfrm>
          <a:off x="13512800" y="303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41910</xdr:rowOff>
    </xdr:from>
    <xdr:to>
      <xdr:col>19</xdr:col>
      <xdr:colOff>6350</xdr:colOff>
      <xdr:row>17</xdr:row>
      <xdr:rowOff>143510</xdr:rowOff>
    </xdr:to>
    <xdr:sp macro="" textlink="">
      <xdr:nvSpPr>
        <xdr:cNvPr id="148" name="円/楕円 147"/>
        <xdr:cNvSpPr/>
      </xdr:nvSpPr>
      <xdr:spPr>
        <a:xfrm>
          <a:off x="12954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128287</xdr:rowOff>
    </xdr:from>
    <xdr:ext cx="762000" cy="259045"/>
    <xdr:sp macro="" textlink="">
      <xdr:nvSpPr>
        <xdr:cNvPr id="149" name="テキスト ボックス 148"/>
        <xdr:cNvSpPr txBox="1"/>
      </xdr:nvSpPr>
      <xdr:spPr>
        <a:xfrm>
          <a:off x="126238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扶助費の平成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年度決算額は</a:t>
          </a:r>
          <a:r>
            <a:rPr lang="en-US" altLang="ja-JP" sz="1100" b="0" i="0" baseline="0">
              <a:solidFill>
                <a:schemeClr val="dk1"/>
              </a:solidFill>
              <a:effectLst/>
              <a:latin typeface="+mn-lt"/>
              <a:ea typeface="+mn-ea"/>
              <a:cs typeface="+mn-cs"/>
            </a:rPr>
            <a:t>1,067</a:t>
          </a:r>
          <a:r>
            <a:rPr lang="ja-JP" altLang="ja-JP" sz="1100" b="0" i="0" baseline="0">
              <a:solidFill>
                <a:schemeClr val="dk1"/>
              </a:solidFill>
              <a:effectLst/>
              <a:latin typeface="+mn-lt"/>
              <a:ea typeface="+mn-ea"/>
              <a:cs typeface="+mn-cs"/>
            </a:rPr>
            <a:t>百万円で、経常収支比率は</a:t>
          </a:r>
          <a:r>
            <a:rPr lang="en-US" altLang="ja-JP" sz="1100" b="0" i="0" baseline="0">
              <a:solidFill>
                <a:schemeClr val="dk1"/>
              </a:solidFill>
              <a:effectLst/>
              <a:latin typeface="+mn-lt"/>
              <a:ea typeface="+mn-ea"/>
              <a:cs typeface="+mn-cs"/>
            </a:rPr>
            <a:t>3.3%</a:t>
          </a:r>
          <a:r>
            <a:rPr lang="ja-JP" altLang="ja-JP" sz="1100" b="0" i="0" baseline="0">
              <a:solidFill>
                <a:schemeClr val="dk1"/>
              </a:solidFill>
              <a:effectLst/>
              <a:latin typeface="+mn-lt"/>
              <a:ea typeface="+mn-ea"/>
              <a:cs typeface="+mn-cs"/>
            </a:rPr>
            <a:t>となっている。財源としては特定財源の比率が高く、経常収支比率については例年、類似団体に比して低い率となっている。しかしながら、扶助費については、高齢化や障がい福祉の充実、少子化対策などにより今後も増加が予想され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151493</xdr:rowOff>
    </xdr:from>
    <xdr:to>
      <xdr:col>7</xdr:col>
      <xdr:colOff>15875</xdr:colOff>
      <xdr:row>54</xdr:row>
      <xdr:rowOff>78015</xdr:rowOff>
    </xdr:to>
    <xdr:cxnSp macro="">
      <xdr:nvCxnSpPr>
        <xdr:cNvPr id="184" name="直線コネクタ 183"/>
        <xdr:cNvCxnSpPr/>
      </xdr:nvCxnSpPr>
      <xdr:spPr>
        <a:xfrm flipV="1">
          <a:off x="3987800" y="9238343"/>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78015</xdr:rowOff>
    </xdr:from>
    <xdr:to>
      <xdr:col>5</xdr:col>
      <xdr:colOff>549275</xdr:colOff>
      <xdr:row>54</xdr:row>
      <xdr:rowOff>94343</xdr:rowOff>
    </xdr:to>
    <xdr:cxnSp macro="">
      <xdr:nvCxnSpPr>
        <xdr:cNvPr id="187" name="直線コネクタ 186"/>
        <xdr:cNvCxnSpPr/>
      </xdr:nvCxnSpPr>
      <xdr:spPr>
        <a:xfrm flipV="1">
          <a:off x="3098800" y="93363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61685</xdr:rowOff>
    </xdr:from>
    <xdr:to>
      <xdr:col>4</xdr:col>
      <xdr:colOff>346075</xdr:colOff>
      <xdr:row>54</xdr:row>
      <xdr:rowOff>94343</xdr:rowOff>
    </xdr:to>
    <xdr:cxnSp macro="">
      <xdr:nvCxnSpPr>
        <xdr:cNvPr id="190" name="直線コネクタ 189"/>
        <xdr:cNvCxnSpPr/>
      </xdr:nvCxnSpPr>
      <xdr:spPr>
        <a:xfrm>
          <a:off x="2209800" y="93199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61685</xdr:rowOff>
    </xdr:from>
    <xdr:to>
      <xdr:col>3</xdr:col>
      <xdr:colOff>142875</xdr:colOff>
      <xdr:row>54</xdr:row>
      <xdr:rowOff>94343</xdr:rowOff>
    </xdr:to>
    <xdr:cxnSp macro="">
      <xdr:nvCxnSpPr>
        <xdr:cNvPr id="193" name="直線コネクタ 192"/>
        <xdr:cNvCxnSpPr/>
      </xdr:nvCxnSpPr>
      <xdr:spPr>
        <a:xfrm flipV="1">
          <a:off x="1320800" y="93199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10885</xdr:rowOff>
    </xdr:from>
    <xdr:to>
      <xdr:col>3</xdr:col>
      <xdr:colOff>193675</xdr:colOff>
      <xdr:row>56</xdr:row>
      <xdr:rowOff>112485</xdr:rowOff>
    </xdr:to>
    <xdr:sp macro="" textlink="">
      <xdr:nvSpPr>
        <xdr:cNvPr id="194" name="フローチャート : 判断 193"/>
        <xdr:cNvSpPr/>
      </xdr:nvSpPr>
      <xdr:spPr>
        <a:xfrm>
          <a:off x="2159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97262</xdr:rowOff>
    </xdr:from>
    <xdr:ext cx="762000" cy="259045"/>
    <xdr:sp macro="" textlink="">
      <xdr:nvSpPr>
        <xdr:cNvPr id="195" name="テキスト ボックス 194"/>
        <xdr:cNvSpPr txBox="1"/>
      </xdr:nvSpPr>
      <xdr:spPr>
        <a:xfrm>
          <a:off x="1828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100693</xdr:rowOff>
    </xdr:from>
    <xdr:to>
      <xdr:col>7</xdr:col>
      <xdr:colOff>66675</xdr:colOff>
      <xdr:row>54</xdr:row>
      <xdr:rowOff>30843</xdr:rowOff>
    </xdr:to>
    <xdr:sp macro="" textlink="">
      <xdr:nvSpPr>
        <xdr:cNvPr id="203" name="円/楕円 202"/>
        <xdr:cNvSpPr/>
      </xdr:nvSpPr>
      <xdr:spPr>
        <a:xfrm>
          <a:off x="47752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9270</xdr:rowOff>
    </xdr:from>
    <xdr:ext cx="762000" cy="259045"/>
    <xdr:sp macro="" textlink="">
      <xdr:nvSpPr>
        <xdr:cNvPr id="204" name="扶助費該当値テキスト"/>
        <xdr:cNvSpPr txBox="1"/>
      </xdr:nvSpPr>
      <xdr:spPr>
        <a:xfrm>
          <a:off x="4914900" y="909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27215</xdr:rowOff>
    </xdr:from>
    <xdr:to>
      <xdr:col>5</xdr:col>
      <xdr:colOff>600075</xdr:colOff>
      <xdr:row>54</xdr:row>
      <xdr:rowOff>128815</xdr:rowOff>
    </xdr:to>
    <xdr:sp macro="" textlink="">
      <xdr:nvSpPr>
        <xdr:cNvPr id="205" name="円/楕円 204"/>
        <xdr:cNvSpPr/>
      </xdr:nvSpPr>
      <xdr:spPr>
        <a:xfrm>
          <a:off x="3937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138992</xdr:rowOff>
    </xdr:from>
    <xdr:ext cx="736600" cy="259045"/>
    <xdr:sp macro="" textlink="">
      <xdr:nvSpPr>
        <xdr:cNvPr id="206" name="テキスト ボックス 205"/>
        <xdr:cNvSpPr txBox="1"/>
      </xdr:nvSpPr>
      <xdr:spPr>
        <a:xfrm>
          <a:off x="3606800" y="905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43543</xdr:rowOff>
    </xdr:from>
    <xdr:to>
      <xdr:col>4</xdr:col>
      <xdr:colOff>396875</xdr:colOff>
      <xdr:row>54</xdr:row>
      <xdr:rowOff>145143</xdr:rowOff>
    </xdr:to>
    <xdr:sp macro="" textlink="">
      <xdr:nvSpPr>
        <xdr:cNvPr id="207" name="円/楕円 206"/>
        <xdr:cNvSpPr/>
      </xdr:nvSpPr>
      <xdr:spPr>
        <a:xfrm>
          <a:off x="3048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155320</xdr:rowOff>
    </xdr:from>
    <xdr:ext cx="762000" cy="259045"/>
    <xdr:sp macro="" textlink="">
      <xdr:nvSpPr>
        <xdr:cNvPr id="208" name="テキスト ボックス 207"/>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xdr:rowOff>
    </xdr:from>
    <xdr:to>
      <xdr:col>3</xdr:col>
      <xdr:colOff>193675</xdr:colOff>
      <xdr:row>54</xdr:row>
      <xdr:rowOff>112485</xdr:rowOff>
    </xdr:to>
    <xdr:sp macro="" textlink="">
      <xdr:nvSpPr>
        <xdr:cNvPr id="209" name="円/楕円 208"/>
        <xdr:cNvSpPr/>
      </xdr:nvSpPr>
      <xdr:spPr>
        <a:xfrm>
          <a:off x="2159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122662</xdr:rowOff>
    </xdr:from>
    <xdr:ext cx="762000" cy="259045"/>
    <xdr:sp macro="" textlink="">
      <xdr:nvSpPr>
        <xdr:cNvPr id="210" name="テキスト ボックス 209"/>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43543</xdr:rowOff>
    </xdr:from>
    <xdr:to>
      <xdr:col>1</xdr:col>
      <xdr:colOff>676275</xdr:colOff>
      <xdr:row>54</xdr:row>
      <xdr:rowOff>145143</xdr:rowOff>
    </xdr:to>
    <xdr:sp macro="" textlink="">
      <xdr:nvSpPr>
        <xdr:cNvPr id="211" name="円/楕円 210"/>
        <xdr:cNvSpPr/>
      </xdr:nvSpPr>
      <xdr:spPr>
        <a:xfrm>
          <a:off x="1270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155320</xdr:rowOff>
    </xdr:from>
    <xdr:ext cx="762000" cy="259045"/>
    <xdr:sp macro="" textlink="">
      <xdr:nvSpPr>
        <xdr:cNvPr id="212" name="テキスト ボックス 211"/>
        <xdr:cNvSpPr txBox="1"/>
      </xdr:nvSpPr>
      <xdr:spPr>
        <a:xfrm>
          <a:off x="939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繰出金の平成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年度決算額は</a:t>
          </a:r>
          <a:r>
            <a:rPr lang="en-US" altLang="ja-JP" sz="1100" b="0" i="0" baseline="0">
              <a:solidFill>
                <a:schemeClr val="dk1"/>
              </a:solidFill>
              <a:effectLst/>
              <a:latin typeface="+mn-lt"/>
              <a:ea typeface="+mn-ea"/>
              <a:cs typeface="+mn-cs"/>
            </a:rPr>
            <a:t>1,780</a:t>
          </a:r>
          <a:r>
            <a:rPr lang="ja-JP" altLang="en-US" sz="1100" b="0" i="0" baseline="0">
              <a:solidFill>
                <a:schemeClr val="dk1"/>
              </a:solidFill>
              <a:effectLst/>
              <a:latin typeface="+mn-lt"/>
              <a:ea typeface="+mn-ea"/>
              <a:cs typeface="+mn-cs"/>
            </a:rPr>
            <a:t>百万円で、国保・介護保険などの事業会計への繰出金と、簡易水道、下水道等公営企業会計への繰出金が主なものであり、増加傾向にある。保険事業への公費負担は今後も継続して増加すると考えられるが、削減は容易ではない。下水道事業等の公営企業会計への繰出金については独立採算制の観点から繰出基準を明確にし、また、全体的に料金体系の抜本的な見直しを実施するよう指導をし、経営の健全化に努め、普通会計への圧迫を軽減させる。</a:t>
          </a:r>
        </a:p>
        <a:p>
          <a:pPr rtl="0" eaLnBrk="1" fontAlgn="auto" latinLnBrk="0" hangingPunct="1"/>
          <a:endParaRPr lang="ja-JP" altLang="ja-JP">
            <a:effectLst/>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73660</xdr:rowOff>
    </xdr:from>
    <xdr:to>
      <xdr:col>24</xdr:col>
      <xdr:colOff>31750</xdr:colOff>
      <xdr:row>54</xdr:row>
      <xdr:rowOff>88900</xdr:rowOff>
    </xdr:to>
    <xdr:cxnSp macro="">
      <xdr:nvCxnSpPr>
        <xdr:cNvPr id="245" name="直線コネクタ 244"/>
        <xdr:cNvCxnSpPr/>
      </xdr:nvCxnSpPr>
      <xdr:spPr>
        <a:xfrm>
          <a:off x="15671800" y="93319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73660</xdr:rowOff>
    </xdr:from>
    <xdr:to>
      <xdr:col>22</xdr:col>
      <xdr:colOff>565150</xdr:colOff>
      <xdr:row>54</xdr:row>
      <xdr:rowOff>119380</xdr:rowOff>
    </xdr:to>
    <xdr:cxnSp macro="">
      <xdr:nvCxnSpPr>
        <xdr:cNvPr id="248" name="直線コネクタ 247"/>
        <xdr:cNvCxnSpPr/>
      </xdr:nvCxnSpPr>
      <xdr:spPr>
        <a:xfrm flipV="1">
          <a:off x="14782800" y="93319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50" name="テキスト ボックス 249"/>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88900</xdr:rowOff>
    </xdr:from>
    <xdr:to>
      <xdr:col>21</xdr:col>
      <xdr:colOff>361950</xdr:colOff>
      <xdr:row>54</xdr:row>
      <xdr:rowOff>119380</xdr:rowOff>
    </xdr:to>
    <xdr:cxnSp macro="">
      <xdr:nvCxnSpPr>
        <xdr:cNvPr id="251" name="直線コネクタ 250"/>
        <xdr:cNvCxnSpPr/>
      </xdr:nvCxnSpPr>
      <xdr:spPr>
        <a:xfrm>
          <a:off x="13893800" y="93472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154957</xdr:rowOff>
    </xdr:from>
    <xdr:ext cx="762000" cy="259045"/>
    <xdr:sp macro="" textlink="">
      <xdr:nvSpPr>
        <xdr:cNvPr id="253" name="テキスト ボックス 252"/>
        <xdr:cNvSpPr txBox="1"/>
      </xdr:nvSpPr>
      <xdr:spPr>
        <a:xfrm>
          <a:off x="14401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81280</xdr:rowOff>
    </xdr:from>
    <xdr:to>
      <xdr:col>20</xdr:col>
      <xdr:colOff>158750</xdr:colOff>
      <xdr:row>54</xdr:row>
      <xdr:rowOff>88900</xdr:rowOff>
    </xdr:to>
    <xdr:cxnSp macro="">
      <xdr:nvCxnSpPr>
        <xdr:cNvPr id="254" name="直線コネクタ 253"/>
        <xdr:cNvCxnSpPr/>
      </xdr:nvCxnSpPr>
      <xdr:spPr>
        <a:xfrm>
          <a:off x="13004800" y="9339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38100</xdr:rowOff>
    </xdr:from>
    <xdr:to>
      <xdr:col>20</xdr:col>
      <xdr:colOff>209550</xdr:colOff>
      <xdr:row>56</xdr:row>
      <xdr:rowOff>139700</xdr:rowOff>
    </xdr:to>
    <xdr:sp macro="" textlink="">
      <xdr:nvSpPr>
        <xdr:cNvPr id="255" name="フローチャート : 判断 254"/>
        <xdr:cNvSpPr/>
      </xdr:nvSpPr>
      <xdr:spPr>
        <a:xfrm>
          <a:off x="13843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124477</xdr:rowOff>
    </xdr:from>
    <xdr:ext cx="762000" cy="259045"/>
    <xdr:sp macro="" textlink="">
      <xdr:nvSpPr>
        <xdr:cNvPr id="256" name="テキスト ボックス 255"/>
        <xdr:cNvSpPr txBox="1"/>
      </xdr:nvSpPr>
      <xdr:spPr>
        <a:xfrm>
          <a:off x="13512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57" name="フローチャート : 判断 256"/>
        <xdr:cNvSpPr/>
      </xdr:nvSpPr>
      <xdr:spPr>
        <a:xfrm>
          <a:off x="12954000" y="957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55897</xdr:rowOff>
    </xdr:from>
    <xdr:ext cx="762000" cy="259045"/>
    <xdr:sp macro="" textlink="">
      <xdr:nvSpPr>
        <xdr:cNvPr id="258" name="テキスト ボックス 257"/>
        <xdr:cNvSpPr txBox="1"/>
      </xdr:nvSpPr>
      <xdr:spPr>
        <a:xfrm>
          <a:off x="12623800" y="965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38100</xdr:rowOff>
    </xdr:from>
    <xdr:to>
      <xdr:col>24</xdr:col>
      <xdr:colOff>82550</xdr:colOff>
      <xdr:row>54</xdr:row>
      <xdr:rowOff>139700</xdr:rowOff>
    </xdr:to>
    <xdr:sp macro="" textlink="">
      <xdr:nvSpPr>
        <xdr:cNvPr id="264" name="円/楕円 263"/>
        <xdr:cNvSpPr/>
      </xdr:nvSpPr>
      <xdr:spPr>
        <a:xfrm>
          <a:off x="16459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54627</xdr:rowOff>
    </xdr:from>
    <xdr:ext cx="762000" cy="259045"/>
    <xdr:sp macro="" textlink="">
      <xdr:nvSpPr>
        <xdr:cNvPr id="265" name="その他該当値テキスト"/>
        <xdr:cNvSpPr txBox="1"/>
      </xdr:nvSpPr>
      <xdr:spPr>
        <a:xfrm>
          <a:off x="16598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22860</xdr:rowOff>
    </xdr:from>
    <xdr:to>
      <xdr:col>22</xdr:col>
      <xdr:colOff>615950</xdr:colOff>
      <xdr:row>54</xdr:row>
      <xdr:rowOff>124460</xdr:rowOff>
    </xdr:to>
    <xdr:sp macro="" textlink="">
      <xdr:nvSpPr>
        <xdr:cNvPr id="266" name="円/楕円 265"/>
        <xdr:cNvSpPr/>
      </xdr:nvSpPr>
      <xdr:spPr>
        <a:xfrm>
          <a:off x="15621000" y="928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134637</xdr:rowOff>
    </xdr:from>
    <xdr:ext cx="736600" cy="259045"/>
    <xdr:sp macro="" textlink="">
      <xdr:nvSpPr>
        <xdr:cNvPr id="267" name="テキスト ボックス 266"/>
        <xdr:cNvSpPr txBox="1"/>
      </xdr:nvSpPr>
      <xdr:spPr>
        <a:xfrm>
          <a:off x="15290800" y="905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68580</xdr:rowOff>
    </xdr:from>
    <xdr:to>
      <xdr:col>21</xdr:col>
      <xdr:colOff>412750</xdr:colOff>
      <xdr:row>54</xdr:row>
      <xdr:rowOff>170180</xdr:rowOff>
    </xdr:to>
    <xdr:sp macro="" textlink="">
      <xdr:nvSpPr>
        <xdr:cNvPr id="268" name="円/楕円 267"/>
        <xdr:cNvSpPr/>
      </xdr:nvSpPr>
      <xdr:spPr>
        <a:xfrm>
          <a:off x="14732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8907</xdr:rowOff>
    </xdr:from>
    <xdr:ext cx="762000" cy="259045"/>
    <xdr:sp macro="" textlink="">
      <xdr:nvSpPr>
        <xdr:cNvPr id="269" name="テキスト ボックス 268"/>
        <xdr:cNvSpPr txBox="1"/>
      </xdr:nvSpPr>
      <xdr:spPr>
        <a:xfrm>
          <a:off x="144018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38100</xdr:rowOff>
    </xdr:from>
    <xdr:to>
      <xdr:col>20</xdr:col>
      <xdr:colOff>209550</xdr:colOff>
      <xdr:row>54</xdr:row>
      <xdr:rowOff>139700</xdr:rowOff>
    </xdr:to>
    <xdr:sp macro="" textlink="">
      <xdr:nvSpPr>
        <xdr:cNvPr id="270" name="円/楕円 269"/>
        <xdr:cNvSpPr/>
      </xdr:nvSpPr>
      <xdr:spPr>
        <a:xfrm>
          <a:off x="13843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149877</xdr:rowOff>
    </xdr:from>
    <xdr:ext cx="762000" cy="259045"/>
    <xdr:sp macro="" textlink="">
      <xdr:nvSpPr>
        <xdr:cNvPr id="271" name="テキスト ボックス 270"/>
        <xdr:cNvSpPr txBox="1"/>
      </xdr:nvSpPr>
      <xdr:spPr>
        <a:xfrm>
          <a:off x="13512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30480</xdr:rowOff>
    </xdr:from>
    <xdr:to>
      <xdr:col>19</xdr:col>
      <xdr:colOff>6350</xdr:colOff>
      <xdr:row>54</xdr:row>
      <xdr:rowOff>132080</xdr:rowOff>
    </xdr:to>
    <xdr:sp macro="" textlink="">
      <xdr:nvSpPr>
        <xdr:cNvPr id="272" name="円/楕円 271"/>
        <xdr:cNvSpPr/>
      </xdr:nvSpPr>
      <xdr:spPr>
        <a:xfrm>
          <a:off x="12954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142257</xdr:rowOff>
    </xdr:from>
    <xdr:ext cx="762000" cy="259045"/>
    <xdr:sp macro="" textlink="">
      <xdr:nvSpPr>
        <xdr:cNvPr id="273" name="テキスト ボックス 272"/>
        <xdr:cNvSpPr txBox="1"/>
      </xdr:nvSpPr>
      <xdr:spPr>
        <a:xfrm>
          <a:off x="12623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補助費等の平成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年度決算額は</a:t>
          </a:r>
          <a:r>
            <a:rPr lang="en-US" altLang="ja-JP" sz="1100" b="0" i="0" baseline="0">
              <a:solidFill>
                <a:schemeClr val="dk1"/>
              </a:solidFill>
              <a:effectLst/>
              <a:latin typeface="+mn-lt"/>
              <a:ea typeface="+mn-ea"/>
              <a:cs typeface="+mn-cs"/>
            </a:rPr>
            <a:t>1,664</a:t>
          </a:r>
          <a:r>
            <a:rPr lang="ja-JP" altLang="en-US" sz="1100" b="0" i="0" baseline="0">
              <a:solidFill>
                <a:schemeClr val="dk1"/>
              </a:solidFill>
              <a:effectLst/>
              <a:latin typeface="+mn-lt"/>
              <a:ea typeface="+mn-ea"/>
              <a:cs typeface="+mn-cs"/>
            </a:rPr>
            <a:t>百万円で、前年度に比べ</a:t>
          </a:r>
          <a:r>
            <a:rPr lang="en-US" altLang="ja-JP" sz="1100" b="0" i="0" baseline="0">
              <a:solidFill>
                <a:schemeClr val="dk1"/>
              </a:solidFill>
              <a:effectLst/>
              <a:latin typeface="+mn-lt"/>
              <a:ea typeface="+mn-ea"/>
              <a:cs typeface="+mn-cs"/>
            </a:rPr>
            <a:t>80</a:t>
          </a:r>
          <a:r>
            <a:rPr lang="ja-JP" altLang="en-US" sz="1100" b="0" i="0" baseline="0">
              <a:solidFill>
                <a:schemeClr val="dk1"/>
              </a:solidFill>
              <a:effectLst/>
              <a:latin typeface="+mn-lt"/>
              <a:ea typeface="+mn-ea"/>
              <a:cs typeface="+mn-cs"/>
            </a:rPr>
            <a:t>百万円の増となった。主な要因は</a:t>
          </a:r>
          <a:r>
            <a:rPr lang="en-US" altLang="ja-JP" sz="1100" b="0" i="0" baseline="0">
              <a:solidFill>
                <a:schemeClr val="dk1"/>
              </a:solidFill>
              <a:effectLst/>
              <a:latin typeface="+mn-lt"/>
              <a:ea typeface="+mn-ea"/>
              <a:cs typeface="+mn-cs"/>
            </a:rPr>
            <a:t>H24</a:t>
          </a:r>
          <a:r>
            <a:rPr lang="ja-JP" altLang="en-US" sz="1100" b="0" i="0" baseline="0">
              <a:solidFill>
                <a:schemeClr val="dk1"/>
              </a:solidFill>
              <a:effectLst/>
              <a:latin typeface="+mn-lt"/>
              <a:ea typeface="+mn-ea"/>
              <a:cs typeface="+mn-cs"/>
            </a:rPr>
            <a:t>開催国体実行委員会組織への補助の減である。経常収支比率は類似団体平均に比して著しく高くはないが、補助費等には消防組合負担金や高齢者福祉関係の事務を行う社会福祉協議会や広域連合、し尿処理やごみ処理を行う一部事務組合への補助負担金、公共交通の要である自主運行バス経費や養老鉄道・樽見鉄道などへの支援を含んでおり、必要不可欠な経費として削減は容易ではない。これら各種団体への補助金について、事業内容・費用対効果を検証しながら抑制に努めていく。</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1270</xdr:rowOff>
    </xdr:from>
    <xdr:to>
      <xdr:col>24</xdr:col>
      <xdr:colOff>31750</xdr:colOff>
      <xdr:row>35</xdr:row>
      <xdr:rowOff>39370</xdr:rowOff>
    </xdr:to>
    <xdr:cxnSp macro="">
      <xdr:nvCxnSpPr>
        <xdr:cNvPr id="306" name="直線コネクタ 305"/>
        <xdr:cNvCxnSpPr/>
      </xdr:nvCxnSpPr>
      <xdr:spPr>
        <a:xfrm>
          <a:off x="15671800" y="60020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1270</xdr:rowOff>
    </xdr:from>
    <xdr:to>
      <xdr:col>22</xdr:col>
      <xdr:colOff>565150</xdr:colOff>
      <xdr:row>35</xdr:row>
      <xdr:rowOff>77470</xdr:rowOff>
    </xdr:to>
    <xdr:cxnSp macro="">
      <xdr:nvCxnSpPr>
        <xdr:cNvPr id="309" name="直線コネクタ 308"/>
        <xdr:cNvCxnSpPr/>
      </xdr:nvCxnSpPr>
      <xdr:spPr>
        <a:xfrm flipV="1">
          <a:off x="14782800" y="60020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77470</xdr:rowOff>
    </xdr:from>
    <xdr:to>
      <xdr:col>21</xdr:col>
      <xdr:colOff>361950</xdr:colOff>
      <xdr:row>35</xdr:row>
      <xdr:rowOff>107950</xdr:rowOff>
    </xdr:to>
    <xdr:cxnSp macro="">
      <xdr:nvCxnSpPr>
        <xdr:cNvPr id="312" name="直線コネクタ 311"/>
        <xdr:cNvCxnSpPr/>
      </xdr:nvCxnSpPr>
      <xdr:spPr>
        <a:xfrm flipV="1">
          <a:off x="13893800" y="60782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92710</xdr:rowOff>
    </xdr:from>
    <xdr:to>
      <xdr:col>20</xdr:col>
      <xdr:colOff>158750</xdr:colOff>
      <xdr:row>35</xdr:row>
      <xdr:rowOff>107950</xdr:rowOff>
    </xdr:to>
    <xdr:cxnSp macro="">
      <xdr:nvCxnSpPr>
        <xdr:cNvPr id="315" name="直線コネクタ 314"/>
        <xdr:cNvCxnSpPr/>
      </xdr:nvCxnSpPr>
      <xdr:spPr>
        <a:xfrm>
          <a:off x="13004800" y="60934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45720</xdr:rowOff>
    </xdr:from>
    <xdr:to>
      <xdr:col>20</xdr:col>
      <xdr:colOff>209550</xdr:colOff>
      <xdr:row>36</xdr:row>
      <xdr:rowOff>147320</xdr:rowOff>
    </xdr:to>
    <xdr:sp macro="" textlink="">
      <xdr:nvSpPr>
        <xdr:cNvPr id="316" name="フローチャート : 判断 315"/>
        <xdr:cNvSpPr/>
      </xdr:nvSpPr>
      <xdr:spPr>
        <a:xfrm>
          <a:off x="13843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132097</xdr:rowOff>
    </xdr:from>
    <xdr:ext cx="762000" cy="259045"/>
    <xdr:sp macro="" textlink="">
      <xdr:nvSpPr>
        <xdr:cNvPr id="317" name="テキスト ボックス 316"/>
        <xdr:cNvSpPr txBox="1"/>
      </xdr:nvSpPr>
      <xdr:spPr>
        <a:xfrm>
          <a:off x="13512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114300</xdr:rowOff>
    </xdr:from>
    <xdr:to>
      <xdr:col>19</xdr:col>
      <xdr:colOff>6350</xdr:colOff>
      <xdr:row>37</xdr:row>
      <xdr:rowOff>44450</xdr:rowOff>
    </xdr:to>
    <xdr:sp macro="" textlink="">
      <xdr:nvSpPr>
        <xdr:cNvPr id="318" name="フローチャート : 判断 317"/>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29227</xdr:rowOff>
    </xdr:from>
    <xdr:ext cx="762000" cy="259045"/>
    <xdr:sp macro="" textlink="">
      <xdr:nvSpPr>
        <xdr:cNvPr id="319" name="テキスト ボックス 318"/>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160020</xdr:rowOff>
    </xdr:from>
    <xdr:to>
      <xdr:col>24</xdr:col>
      <xdr:colOff>82550</xdr:colOff>
      <xdr:row>35</xdr:row>
      <xdr:rowOff>90170</xdr:rowOff>
    </xdr:to>
    <xdr:sp macro="" textlink="">
      <xdr:nvSpPr>
        <xdr:cNvPr id="325" name="円/楕円 324"/>
        <xdr:cNvSpPr/>
      </xdr:nvSpPr>
      <xdr:spPr>
        <a:xfrm>
          <a:off x="164592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5097</xdr:rowOff>
    </xdr:from>
    <xdr:ext cx="762000" cy="259045"/>
    <xdr:sp macro="" textlink="">
      <xdr:nvSpPr>
        <xdr:cNvPr id="326" name="補助費等該当値テキスト"/>
        <xdr:cNvSpPr txBox="1"/>
      </xdr:nvSpPr>
      <xdr:spPr>
        <a:xfrm>
          <a:off x="165989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121920</xdr:rowOff>
    </xdr:from>
    <xdr:to>
      <xdr:col>22</xdr:col>
      <xdr:colOff>615950</xdr:colOff>
      <xdr:row>35</xdr:row>
      <xdr:rowOff>52070</xdr:rowOff>
    </xdr:to>
    <xdr:sp macro="" textlink="">
      <xdr:nvSpPr>
        <xdr:cNvPr id="327" name="円/楕円 326"/>
        <xdr:cNvSpPr/>
      </xdr:nvSpPr>
      <xdr:spPr>
        <a:xfrm>
          <a:off x="15621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62247</xdr:rowOff>
    </xdr:from>
    <xdr:ext cx="736600" cy="259045"/>
    <xdr:sp macro="" textlink="">
      <xdr:nvSpPr>
        <xdr:cNvPr id="328" name="テキスト ボックス 327"/>
        <xdr:cNvSpPr txBox="1"/>
      </xdr:nvSpPr>
      <xdr:spPr>
        <a:xfrm>
          <a:off x="15290800" y="572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26670</xdr:rowOff>
    </xdr:from>
    <xdr:to>
      <xdr:col>21</xdr:col>
      <xdr:colOff>412750</xdr:colOff>
      <xdr:row>35</xdr:row>
      <xdr:rowOff>128270</xdr:rowOff>
    </xdr:to>
    <xdr:sp macro="" textlink="">
      <xdr:nvSpPr>
        <xdr:cNvPr id="329" name="円/楕円 328"/>
        <xdr:cNvSpPr/>
      </xdr:nvSpPr>
      <xdr:spPr>
        <a:xfrm>
          <a:off x="14732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138447</xdr:rowOff>
    </xdr:from>
    <xdr:ext cx="762000" cy="259045"/>
    <xdr:sp macro="" textlink="">
      <xdr:nvSpPr>
        <xdr:cNvPr id="330" name="テキスト ボックス 329"/>
        <xdr:cNvSpPr txBox="1"/>
      </xdr:nvSpPr>
      <xdr:spPr>
        <a:xfrm>
          <a:off x="14401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57150</xdr:rowOff>
    </xdr:from>
    <xdr:to>
      <xdr:col>20</xdr:col>
      <xdr:colOff>209550</xdr:colOff>
      <xdr:row>35</xdr:row>
      <xdr:rowOff>158750</xdr:rowOff>
    </xdr:to>
    <xdr:sp macro="" textlink="">
      <xdr:nvSpPr>
        <xdr:cNvPr id="331" name="円/楕円 330"/>
        <xdr:cNvSpPr/>
      </xdr:nvSpPr>
      <xdr:spPr>
        <a:xfrm>
          <a:off x="13843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168927</xdr:rowOff>
    </xdr:from>
    <xdr:ext cx="762000" cy="259045"/>
    <xdr:sp macro="" textlink="">
      <xdr:nvSpPr>
        <xdr:cNvPr id="332" name="テキスト ボックス 331"/>
        <xdr:cNvSpPr txBox="1"/>
      </xdr:nvSpPr>
      <xdr:spPr>
        <a:xfrm>
          <a:off x="13512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41910</xdr:rowOff>
    </xdr:from>
    <xdr:to>
      <xdr:col>19</xdr:col>
      <xdr:colOff>6350</xdr:colOff>
      <xdr:row>35</xdr:row>
      <xdr:rowOff>143510</xdr:rowOff>
    </xdr:to>
    <xdr:sp macro="" textlink="">
      <xdr:nvSpPr>
        <xdr:cNvPr id="333" name="円/楕円 332"/>
        <xdr:cNvSpPr/>
      </xdr:nvSpPr>
      <xdr:spPr>
        <a:xfrm>
          <a:off x="12954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153687</xdr:rowOff>
    </xdr:from>
    <xdr:ext cx="762000" cy="259045"/>
    <xdr:sp macro="" textlink="">
      <xdr:nvSpPr>
        <xdr:cNvPr id="334" name="テキスト ボックス 333"/>
        <xdr:cNvSpPr txBox="1"/>
      </xdr:nvSpPr>
      <xdr:spPr>
        <a:xfrm>
          <a:off x="12623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公債費の平成2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年度決算額は</a:t>
          </a:r>
          <a:r>
            <a:rPr lang="en-US" altLang="ja-JP" sz="1100" b="0" i="0" baseline="0">
              <a:solidFill>
                <a:schemeClr val="dk1"/>
              </a:solidFill>
              <a:effectLst/>
              <a:latin typeface="+mn-lt"/>
              <a:ea typeface="+mn-ea"/>
              <a:cs typeface="+mn-cs"/>
            </a:rPr>
            <a:t>2,456</a:t>
          </a:r>
          <a:r>
            <a:rPr lang="ja-JP" altLang="ja-JP" sz="1100" b="0" i="0" baseline="0">
              <a:solidFill>
                <a:schemeClr val="dk1"/>
              </a:solidFill>
              <a:effectLst/>
              <a:latin typeface="+mn-lt"/>
              <a:ea typeface="+mn-ea"/>
              <a:cs typeface="+mn-cs"/>
            </a:rPr>
            <a:t>百万円で、前年度に比べ</a:t>
          </a:r>
          <a:r>
            <a:rPr lang="en-US" altLang="ja-JP" sz="1100" b="0" i="0" baseline="0">
              <a:solidFill>
                <a:schemeClr val="dk1"/>
              </a:solidFill>
              <a:effectLst/>
              <a:latin typeface="+mn-lt"/>
              <a:ea typeface="+mn-ea"/>
              <a:cs typeface="+mn-cs"/>
            </a:rPr>
            <a:t>560</a:t>
          </a:r>
          <a:r>
            <a:rPr lang="ja-JP" altLang="ja-JP" sz="1100" b="0" i="0" baseline="0">
              <a:solidFill>
                <a:schemeClr val="dk1"/>
              </a:solidFill>
              <a:effectLst/>
              <a:latin typeface="+mn-lt"/>
              <a:ea typeface="+mn-ea"/>
              <a:cs typeface="+mn-cs"/>
            </a:rPr>
            <a:t>百万円の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となっ</a:t>
          </a:r>
          <a:r>
            <a:rPr lang="ja-JP" altLang="en-US" sz="1100" b="0" i="0" baseline="0">
              <a:solidFill>
                <a:schemeClr val="dk1"/>
              </a:solidFill>
              <a:effectLst/>
              <a:latin typeface="+mn-lt"/>
              <a:ea typeface="+mn-ea"/>
              <a:cs typeface="+mn-cs"/>
            </a:rPr>
            <a:t>ている。新規借入分の据置期間が終了し元金償還が開始されたことによるものである。</a:t>
          </a:r>
          <a:r>
            <a:rPr lang="ja-JP" altLang="ja-JP" sz="1100" b="0" i="0" baseline="0">
              <a:solidFill>
                <a:schemeClr val="dk1"/>
              </a:solidFill>
              <a:effectLst/>
              <a:latin typeface="+mn-lt"/>
              <a:ea typeface="+mn-ea"/>
              <a:cs typeface="+mn-cs"/>
            </a:rPr>
            <a:t>合併後の旧町村間の格差是正や新町全体の一体化に伴う事業の財源として発行した地方債により、元利償還金が膨らんでいることを踏まえ、より適正となるよう、今後の地方債発行には適切な判断を要する。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170435</xdr:rowOff>
    </xdr:from>
    <xdr:to>
      <xdr:col>7</xdr:col>
      <xdr:colOff>15875</xdr:colOff>
      <xdr:row>78</xdr:row>
      <xdr:rowOff>67563</xdr:rowOff>
    </xdr:to>
    <xdr:cxnSp macro="">
      <xdr:nvCxnSpPr>
        <xdr:cNvPr id="364" name="直線コネクタ 363"/>
        <xdr:cNvCxnSpPr/>
      </xdr:nvCxnSpPr>
      <xdr:spPr>
        <a:xfrm>
          <a:off x="3987800" y="13372085"/>
          <a:ext cx="8382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5"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170435</xdr:rowOff>
    </xdr:from>
    <xdr:to>
      <xdr:col>5</xdr:col>
      <xdr:colOff>549275</xdr:colOff>
      <xdr:row>78</xdr:row>
      <xdr:rowOff>53848</xdr:rowOff>
    </xdr:to>
    <xdr:cxnSp macro="">
      <xdr:nvCxnSpPr>
        <xdr:cNvPr id="367" name="直線コネクタ 366"/>
        <xdr:cNvCxnSpPr/>
      </xdr:nvCxnSpPr>
      <xdr:spPr>
        <a:xfrm flipV="1">
          <a:off x="3098800" y="13372085"/>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9" name="テキスト ボックス 368"/>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53848</xdr:rowOff>
    </xdr:from>
    <xdr:to>
      <xdr:col>4</xdr:col>
      <xdr:colOff>346075</xdr:colOff>
      <xdr:row>78</xdr:row>
      <xdr:rowOff>58420</xdr:rowOff>
    </xdr:to>
    <xdr:cxnSp macro="">
      <xdr:nvCxnSpPr>
        <xdr:cNvPr id="370" name="直線コネクタ 369"/>
        <xdr:cNvCxnSpPr/>
      </xdr:nvCxnSpPr>
      <xdr:spPr>
        <a:xfrm flipV="1">
          <a:off x="2209800" y="134269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72" name="テキスト ボックス 371"/>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58420</xdr:rowOff>
    </xdr:from>
    <xdr:to>
      <xdr:col>3</xdr:col>
      <xdr:colOff>142875</xdr:colOff>
      <xdr:row>79</xdr:row>
      <xdr:rowOff>33274</xdr:rowOff>
    </xdr:to>
    <xdr:cxnSp macro="">
      <xdr:nvCxnSpPr>
        <xdr:cNvPr id="373" name="直線コネクタ 372"/>
        <xdr:cNvCxnSpPr/>
      </xdr:nvCxnSpPr>
      <xdr:spPr>
        <a:xfrm flipV="1">
          <a:off x="1320800" y="13431520"/>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92202</xdr:rowOff>
    </xdr:from>
    <xdr:to>
      <xdr:col>3</xdr:col>
      <xdr:colOff>193675</xdr:colOff>
      <xdr:row>78</xdr:row>
      <xdr:rowOff>22352</xdr:rowOff>
    </xdr:to>
    <xdr:sp macro="" textlink="">
      <xdr:nvSpPr>
        <xdr:cNvPr id="374" name="フローチャート : 判断 373"/>
        <xdr:cNvSpPr/>
      </xdr:nvSpPr>
      <xdr:spPr>
        <a:xfrm>
          <a:off x="2159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32529</xdr:rowOff>
    </xdr:from>
    <xdr:ext cx="762000" cy="259045"/>
    <xdr:sp macro="" textlink="">
      <xdr:nvSpPr>
        <xdr:cNvPr id="375" name="テキスト ボックス 374"/>
        <xdr:cNvSpPr txBox="1"/>
      </xdr:nvSpPr>
      <xdr:spPr>
        <a:xfrm>
          <a:off x="1828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83058</xdr:rowOff>
    </xdr:from>
    <xdr:to>
      <xdr:col>1</xdr:col>
      <xdr:colOff>676275</xdr:colOff>
      <xdr:row>78</xdr:row>
      <xdr:rowOff>13208</xdr:rowOff>
    </xdr:to>
    <xdr:sp macro="" textlink="">
      <xdr:nvSpPr>
        <xdr:cNvPr id="376" name="フローチャート : 判断 375"/>
        <xdr:cNvSpPr/>
      </xdr:nvSpPr>
      <xdr:spPr>
        <a:xfrm>
          <a:off x="1270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23385</xdr:rowOff>
    </xdr:from>
    <xdr:ext cx="762000" cy="259045"/>
    <xdr:sp macro="" textlink="">
      <xdr:nvSpPr>
        <xdr:cNvPr id="377" name="テキスト ボックス 376"/>
        <xdr:cNvSpPr txBox="1"/>
      </xdr:nvSpPr>
      <xdr:spPr>
        <a:xfrm>
          <a:off x="939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83" name="円/楕円 382"/>
        <xdr:cNvSpPr/>
      </xdr:nvSpPr>
      <xdr:spPr>
        <a:xfrm>
          <a:off x="4775200" y="1338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160290</xdr:rowOff>
    </xdr:from>
    <xdr:ext cx="762000" cy="259045"/>
    <xdr:sp macro="" textlink="">
      <xdr:nvSpPr>
        <xdr:cNvPr id="384" name="公債費該当値テキスト"/>
        <xdr:cNvSpPr txBox="1"/>
      </xdr:nvSpPr>
      <xdr:spPr>
        <a:xfrm>
          <a:off x="49149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119635</xdr:rowOff>
    </xdr:from>
    <xdr:to>
      <xdr:col>5</xdr:col>
      <xdr:colOff>600075</xdr:colOff>
      <xdr:row>78</xdr:row>
      <xdr:rowOff>49785</xdr:rowOff>
    </xdr:to>
    <xdr:sp macro="" textlink="">
      <xdr:nvSpPr>
        <xdr:cNvPr id="385" name="円/楕円 384"/>
        <xdr:cNvSpPr/>
      </xdr:nvSpPr>
      <xdr:spPr>
        <a:xfrm>
          <a:off x="3937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34562</xdr:rowOff>
    </xdr:from>
    <xdr:ext cx="736600" cy="259045"/>
    <xdr:sp macro="" textlink="">
      <xdr:nvSpPr>
        <xdr:cNvPr id="386" name="テキスト ボックス 385"/>
        <xdr:cNvSpPr txBox="1"/>
      </xdr:nvSpPr>
      <xdr:spPr>
        <a:xfrm>
          <a:off x="3606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3048</xdr:rowOff>
    </xdr:from>
    <xdr:to>
      <xdr:col>4</xdr:col>
      <xdr:colOff>396875</xdr:colOff>
      <xdr:row>78</xdr:row>
      <xdr:rowOff>104648</xdr:rowOff>
    </xdr:to>
    <xdr:sp macro="" textlink="">
      <xdr:nvSpPr>
        <xdr:cNvPr id="387" name="円/楕円 386"/>
        <xdr:cNvSpPr/>
      </xdr:nvSpPr>
      <xdr:spPr>
        <a:xfrm>
          <a:off x="3048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89425</xdr:rowOff>
    </xdr:from>
    <xdr:ext cx="762000" cy="259045"/>
    <xdr:sp macro="" textlink="">
      <xdr:nvSpPr>
        <xdr:cNvPr id="388" name="テキスト ボックス 387"/>
        <xdr:cNvSpPr txBox="1"/>
      </xdr:nvSpPr>
      <xdr:spPr>
        <a:xfrm>
          <a:off x="2717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7620</xdr:rowOff>
    </xdr:from>
    <xdr:to>
      <xdr:col>3</xdr:col>
      <xdr:colOff>193675</xdr:colOff>
      <xdr:row>78</xdr:row>
      <xdr:rowOff>109220</xdr:rowOff>
    </xdr:to>
    <xdr:sp macro="" textlink="">
      <xdr:nvSpPr>
        <xdr:cNvPr id="389" name="円/楕円 388"/>
        <xdr:cNvSpPr/>
      </xdr:nvSpPr>
      <xdr:spPr>
        <a:xfrm>
          <a:off x="2159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93997</xdr:rowOff>
    </xdr:from>
    <xdr:ext cx="762000" cy="259045"/>
    <xdr:sp macro="" textlink="">
      <xdr:nvSpPr>
        <xdr:cNvPr id="390" name="テキスト ボックス 389"/>
        <xdr:cNvSpPr txBox="1"/>
      </xdr:nvSpPr>
      <xdr:spPr>
        <a:xfrm>
          <a:off x="1828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153924</xdr:rowOff>
    </xdr:from>
    <xdr:to>
      <xdr:col>1</xdr:col>
      <xdr:colOff>676275</xdr:colOff>
      <xdr:row>79</xdr:row>
      <xdr:rowOff>84074</xdr:rowOff>
    </xdr:to>
    <xdr:sp macro="" textlink="">
      <xdr:nvSpPr>
        <xdr:cNvPr id="391" name="円/楕円 390"/>
        <xdr:cNvSpPr/>
      </xdr:nvSpPr>
      <xdr:spPr>
        <a:xfrm>
          <a:off x="12700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68851</xdr:rowOff>
    </xdr:from>
    <xdr:ext cx="762000" cy="259045"/>
    <xdr:sp macro="" textlink="">
      <xdr:nvSpPr>
        <xdr:cNvPr id="392" name="テキスト ボックス 391"/>
        <xdr:cNvSpPr txBox="1"/>
      </xdr:nvSpPr>
      <xdr:spPr>
        <a:xfrm>
          <a:off x="9398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公債費以外の経常収支比率としては、類似団体平均値を</a:t>
          </a:r>
          <a:r>
            <a:rPr lang="ja-JP" altLang="en-US" sz="1100" b="0" i="0" baseline="0">
              <a:solidFill>
                <a:schemeClr val="dk1"/>
              </a:solidFill>
              <a:effectLst/>
              <a:latin typeface="+mn-lt"/>
              <a:ea typeface="+mn-ea"/>
              <a:cs typeface="+mn-cs"/>
            </a:rPr>
            <a:t>大きく</a:t>
          </a:r>
          <a:r>
            <a:rPr lang="ja-JP" altLang="ja-JP" sz="1100" b="0" i="0" baseline="0">
              <a:solidFill>
                <a:schemeClr val="dk1"/>
              </a:solidFill>
              <a:effectLst/>
              <a:latin typeface="+mn-lt"/>
              <a:ea typeface="+mn-ea"/>
              <a:cs typeface="+mn-cs"/>
            </a:rPr>
            <a:t>下回った。今後高齢化社会の益々の進展に伴う社会保障費等扶助費の増加や、高齢化や不況に伴う町税の減少等が予想されるため、その他の経常経費においても更なる抑制を図らなければならない。類似する公共施設の統廃合や人件費の削減など行政改革を積極的に進めることが不可欠で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20320</xdr:rowOff>
    </xdr:from>
    <xdr:to>
      <xdr:col>24</xdr:col>
      <xdr:colOff>31750</xdr:colOff>
      <xdr:row>74</xdr:row>
      <xdr:rowOff>46990</xdr:rowOff>
    </xdr:to>
    <xdr:cxnSp macro="">
      <xdr:nvCxnSpPr>
        <xdr:cNvPr id="425" name="直線コネクタ 424"/>
        <xdr:cNvCxnSpPr/>
      </xdr:nvCxnSpPr>
      <xdr:spPr>
        <a:xfrm flipV="1">
          <a:off x="15671800" y="1270762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46990</xdr:rowOff>
    </xdr:from>
    <xdr:to>
      <xdr:col>22</xdr:col>
      <xdr:colOff>565150</xdr:colOff>
      <xdr:row>75</xdr:row>
      <xdr:rowOff>20320</xdr:rowOff>
    </xdr:to>
    <xdr:cxnSp macro="">
      <xdr:nvCxnSpPr>
        <xdr:cNvPr id="428" name="直線コネクタ 427"/>
        <xdr:cNvCxnSpPr/>
      </xdr:nvCxnSpPr>
      <xdr:spPr>
        <a:xfrm flipV="1">
          <a:off x="14782800" y="1273429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20320</xdr:rowOff>
    </xdr:from>
    <xdr:to>
      <xdr:col>21</xdr:col>
      <xdr:colOff>361950</xdr:colOff>
      <xdr:row>75</xdr:row>
      <xdr:rowOff>39370</xdr:rowOff>
    </xdr:to>
    <xdr:cxnSp macro="">
      <xdr:nvCxnSpPr>
        <xdr:cNvPr id="431" name="直線コネクタ 430"/>
        <xdr:cNvCxnSpPr/>
      </xdr:nvCxnSpPr>
      <xdr:spPr>
        <a:xfrm flipV="1">
          <a:off x="13893800" y="1287907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39370</xdr:rowOff>
    </xdr:from>
    <xdr:to>
      <xdr:col>20</xdr:col>
      <xdr:colOff>158750</xdr:colOff>
      <xdr:row>75</xdr:row>
      <xdr:rowOff>104140</xdr:rowOff>
    </xdr:to>
    <xdr:cxnSp macro="">
      <xdr:nvCxnSpPr>
        <xdr:cNvPr id="434" name="直線コネクタ 433"/>
        <xdr:cNvCxnSpPr/>
      </xdr:nvCxnSpPr>
      <xdr:spPr>
        <a:xfrm flipV="1">
          <a:off x="13004800" y="1289812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95250</xdr:rowOff>
    </xdr:from>
    <xdr:to>
      <xdr:col>20</xdr:col>
      <xdr:colOff>209550</xdr:colOff>
      <xdr:row>77</xdr:row>
      <xdr:rowOff>25400</xdr:rowOff>
    </xdr:to>
    <xdr:sp macro="" textlink="">
      <xdr:nvSpPr>
        <xdr:cNvPr id="435" name="フローチャート : 判断 434"/>
        <xdr:cNvSpPr/>
      </xdr:nvSpPr>
      <xdr:spPr>
        <a:xfrm>
          <a:off x="13843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10177</xdr:rowOff>
    </xdr:from>
    <xdr:ext cx="762000" cy="259045"/>
    <xdr:sp macro="" textlink="">
      <xdr:nvSpPr>
        <xdr:cNvPr id="436" name="テキスト ボックス 435"/>
        <xdr:cNvSpPr txBox="1"/>
      </xdr:nvSpPr>
      <xdr:spPr>
        <a:xfrm>
          <a:off x="13512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152400</xdr:rowOff>
    </xdr:from>
    <xdr:to>
      <xdr:col>19</xdr:col>
      <xdr:colOff>6350</xdr:colOff>
      <xdr:row>77</xdr:row>
      <xdr:rowOff>82550</xdr:rowOff>
    </xdr:to>
    <xdr:sp macro="" textlink="">
      <xdr:nvSpPr>
        <xdr:cNvPr id="437" name="フローチャート : 判断 436"/>
        <xdr:cNvSpPr/>
      </xdr:nvSpPr>
      <xdr:spPr>
        <a:xfrm>
          <a:off x="12954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67327</xdr:rowOff>
    </xdr:from>
    <xdr:ext cx="762000" cy="259045"/>
    <xdr:sp macro="" textlink="">
      <xdr:nvSpPr>
        <xdr:cNvPr id="438" name="テキスト ボックス 437"/>
        <xdr:cNvSpPr txBox="1"/>
      </xdr:nvSpPr>
      <xdr:spPr>
        <a:xfrm>
          <a:off x="12623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140970</xdr:rowOff>
    </xdr:from>
    <xdr:to>
      <xdr:col>24</xdr:col>
      <xdr:colOff>82550</xdr:colOff>
      <xdr:row>74</xdr:row>
      <xdr:rowOff>71120</xdr:rowOff>
    </xdr:to>
    <xdr:sp macro="" textlink="">
      <xdr:nvSpPr>
        <xdr:cNvPr id="444" name="円/楕円 443"/>
        <xdr:cNvSpPr/>
      </xdr:nvSpPr>
      <xdr:spPr>
        <a:xfrm>
          <a:off x="16459200" y="1265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49547</xdr:rowOff>
    </xdr:from>
    <xdr:ext cx="762000" cy="259045"/>
    <xdr:sp macro="" textlink="">
      <xdr:nvSpPr>
        <xdr:cNvPr id="445" name="公債費以外該当値テキスト"/>
        <xdr:cNvSpPr txBox="1"/>
      </xdr:nvSpPr>
      <xdr:spPr>
        <a:xfrm>
          <a:off x="16598900" y="1256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55.2</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167640</xdr:rowOff>
    </xdr:from>
    <xdr:to>
      <xdr:col>22</xdr:col>
      <xdr:colOff>615950</xdr:colOff>
      <xdr:row>74</xdr:row>
      <xdr:rowOff>97790</xdr:rowOff>
    </xdr:to>
    <xdr:sp macro="" textlink="">
      <xdr:nvSpPr>
        <xdr:cNvPr id="446" name="円/楕円 445"/>
        <xdr:cNvSpPr/>
      </xdr:nvSpPr>
      <xdr:spPr>
        <a:xfrm>
          <a:off x="156210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107967</xdr:rowOff>
    </xdr:from>
    <xdr:ext cx="736600" cy="259045"/>
    <xdr:sp macro="" textlink="">
      <xdr:nvSpPr>
        <xdr:cNvPr id="447" name="テキスト ボックス 446"/>
        <xdr:cNvSpPr txBox="1"/>
      </xdr:nvSpPr>
      <xdr:spPr>
        <a:xfrm>
          <a:off x="15290800" y="124523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140970</xdr:rowOff>
    </xdr:from>
    <xdr:to>
      <xdr:col>21</xdr:col>
      <xdr:colOff>412750</xdr:colOff>
      <xdr:row>75</xdr:row>
      <xdr:rowOff>71120</xdr:rowOff>
    </xdr:to>
    <xdr:sp macro="" textlink="">
      <xdr:nvSpPr>
        <xdr:cNvPr id="448" name="円/楕円 447"/>
        <xdr:cNvSpPr/>
      </xdr:nvSpPr>
      <xdr:spPr>
        <a:xfrm>
          <a:off x="147320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81297</xdr:rowOff>
    </xdr:from>
    <xdr:ext cx="762000" cy="259045"/>
    <xdr:sp macro="" textlink="">
      <xdr:nvSpPr>
        <xdr:cNvPr id="449" name="テキスト ボックス 448"/>
        <xdr:cNvSpPr txBox="1"/>
      </xdr:nvSpPr>
      <xdr:spPr>
        <a:xfrm>
          <a:off x="14401800" y="1259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160020</xdr:rowOff>
    </xdr:from>
    <xdr:to>
      <xdr:col>20</xdr:col>
      <xdr:colOff>209550</xdr:colOff>
      <xdr:row>75</xdr:row>
      <xdr:rowOff>90170</xdr:rowOff>
    </xdr:to>
    <xdr:sp macro="" textlink="">
      <xdr:nvSpPr>
        <xdr:cNvPr id="450" name="円/楕円 449"/>
        <xdr:cNvSpPr/>
      </xdr:nvSpPr>
      <xdr:spPr>
        <a:xfrm>
          <a:off x="13843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100347</xdr:rowOff>
    </xdr:from>
    <xdr:ext cx="762000" cy="259045"/>
    <xdr:sp macro="" textlink="">
      <xdr:nvSpPr>
        <xdr:cNvPr id="451" name="テキスト ボックス 450"/>
        <xdr:cNvSpPr txBox="1"/>
      </xdr:nvSpPr>
      <xdr:spPr>
        <a:xfrm>
          <a:off x="13512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52" name="円/楕円 451"/>
        <xdr:cNvSpPr/>
      </xdr:nvSpPr>
      <xdr:spPr>
        <a:xfrm>
          <a:off x="12954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165117</xdr:rowOff>
    </xdr:from>
    <xdr:ext cx="762000" cy="259045"/>
    <xdr:sp macro="" textlink="">
      <xdr:nvSpPr>
        <xdr:cNvPr id="453" name="テキスト ボックス 452"/>
        <xdr:cNvSpPr txBox="1"/>
      </xdr:nvSpPr>
      <xdr:spPr>
        <a:xfrm>
          <a:off x="12623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岐阜県揖斐川町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140596</xdr:rowOff>
    </xdr:from>
    <xdr:to>
      <xdr:col>4</xdr:col>
      <xdr:colOff>1117600</xdr:colOff>
      <xdr:row>14</xdr:row>
      <xdr:rowOff>160865</xdr:rowOff>
    </xdr:to>
    <xdr:cxnSp macro="">
      <xdr:nvCxnSpPr>
        <xdr:cNvPr id="52" name="直線コネクタ 51"/>
        <xdr:cNvCxnSpPr/>
      </xdr:nvCxnSpPr>
      <xdr:spPr bwMode="auto">
        <a:xfrm>
          <a:off x="5003800" y="2588521"/>
          <a:ext cx="647700" cy="20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140359</xdr:rowOff>
    </xdr:from>
    <xdr:ext cx="762000" cy="259045"/>
    <xdr:sp macro="" textlink="">
      <xdr:nvSpPr>
        <xdr:cNvPr id="53" name="人口1人当たり決算額の推移平均値テキスト130"/>
        <xdr:cNvSpPr txBox="1"/>
      </xdr:nvSpPr>
      <xdr:spPr>
        <a:xfrm>
          <a:off x="5740400" y="3102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90435</xdr:rowOff>
    </xdr:from>
    <xdr:to>
      <xdr:col>4</xdr:col>
      <xdr:colOff>469900</xdr:colOff>
      <xdr:row>14</xdr:row>
      <xdr:rowOff>140596</xdr:rowOff>
    </xdr:to>
    <xdr:cxnSp macro="">
      <xdr:nvCxnSpPr>
        <xdr:cNvPr id="55" name="直線コネクタ 54"/>
        <xdr:cNvCxnSpPr/>
      </xdr:nvCxnSpPr>
      <xdr:spPr bwMode="auto">
        <a:xfrm>
          <a:off x="4305300" y="2538360"/>
          <a:ext cx="698500" cy="50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90435</xdr:rowOff>
    </xdr:from>
    <xdr:to>
      <xdr:col>3</xdr:col>
      <xdr:colOff>904875</xdr:colOff>
      <xdr:row>14</xdr:row>
      <xdr:rowOff>150459</xdr:rowOff>
    </xdr:to>
    <xdr:cxnSp macro="">
      <xdr:nvCxnSpPr>
        <xdr:cNvPr id="58" name="直線コネクタ 57"/>
        <xdr:cNvCxnSpPr/>
      </xdr:nvCxnSpPr>
      <xdr:spPr bwMode="auto">
        <a:xfrm flipV="1">
          <a:off x="3606800" y="2538360"/>
          <a:ext cx="698500" cy="60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143361</xdr:rowOff>
    </xdr:from>
    <xdr:to>
      <xdr:col>3</xdr:col>
      <xdr:colOff>206375</xdr:colOff>
      <xdr:row>14</xdr:row>
      <xdr:rowOff>150459</xdr:rowOff>
    </xdr:to>
    <xdr:cxnSp macro="">
      <xdr:nvCxnSpPr>
        <xdr:cNvPr id="61" name="直線コネクタ 60"/>
        <xdr:cNvCxnSpPr/>
      </xdr:nvCxnSpPr>
      <xdr:spPr bwMode="auto">
        <a:xfrm>
          <a:off x="2908300" y="2591286"/>
          <a:ext cx="698500" cy="70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14619</xdr:rowOff>
    </xdr:from>
    <xdr:to>
      <xdr:col>3</xdr:col>
      <xdr:colOff>257175</xdr:colOff>
      <xdr:row>17</xdr:row>
      <xdr:rowOff>116219</xdr:rowOff>
    </xdr:to>
    <xdr:sp macro="" textlink="">
      <xdr:nvSpPr>
        <xdr:cNvPr id="62" name="フローチャート : 判断 61"/>
        <xdr:cNvSpPr/>
      </xdr:nvSpPr>
      <xdr:spPr bwMode="auto">
        <a:xfrm>
          <a:off x="35560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100996</xdr:rowOff>
    </xdr:from>
    <xdr:ext cx="762000" cy="259045"/>
    <xdr:sp macro="" textlink="">
      <xdr:nvSpPr>
        <xdr:cNvPr id="63" name="テキスト ボックス 62"/>
        <xdr:cNvSpPr txBox="1"/>
      </xdr:nvSpPr>
      <xdr:spPr>
        <a:xfrm>
          <a:off x="3225800" y="30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30458</xdr:rowOff>
    </xdr:from>
    <xdr:to>
      <xdr:col>2</xdr:col>
      <xdr:colOff>692150</xdr:colOff>
      <xdr:row>17</xdr:row>
      <xdr:rowOff>132058</xdr:rowOff>
    </xdr:to>
    <xdr:sp macro="" textlink="">
      <xdr:nvSpPr>
        <xdr:cNvPr id="64" name="フローチャート : 判断 63"/>
        <xdr:cNvSpPr/>
      </xdr:nvSpPr>
      <xdr:spPr bwMode="auto">
        <a:xfrm>
          <a:off x="2857500" y="29927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116835</xdr:rowOff>
    </xdr:from>
    <xdr:ext cx="762000" cy="259045"/>
    <xdr:sp macro="" textlink="">
      <xdr:nvSpPr>
        <xdr:cNvPr id="65" name="テキスト ボックス 64"/>
        <xdr:cNvSpPr txBox="1"/>
      </xdr:nvSpPr>
      <xdr:spPr>
        <a:xfrm>
          <a:off x="2527300" y="3079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82,077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110065</xdr:rowOff>
    </xdr:from>
    <xdr:to>
      <xdr:col>5</xdr:col>
      <xdr:colOff>34925</xdr:colOff>
      <xdr:row>15</xdr:row>
      <xdr:rowOff>40215</xdr:rowOff>
    </xdr:to>
    <xdr:sp macro="" textlink="">
      <xdr:nvSpPr>
        <xdr:cNvPr id="71" name="円/楕円 70"/>
        <xdr:cNvSpPr/>
      </xdr:nvSpPr>
      <xdr:spPr bwMode="auto">
        <a:xfrm>
          <a:off x="5600700" y="2557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126592</xdr:rowOff>
    </xdr:from>
    <xdr:ext cx="762000" cy="259045"/>
    <xdr:sp macro="" textlink="">
      <xdr:nvSpPr>
        <xdr:cNvPr id="72" name="人口1人当たり決算額の推移該当値テキスト130"/>
        <xdr:cNvSpPr txBox="1"/>
      </xdr:nvSpPr>
      <xdr:spPr>
        <a:xfrm>
          <a:off x="5740400" y="2403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122,014</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89796</xdr:rowOff>
    </xdr:from>
    <xdr:to>
      <xdr:col>4</xdr:col>
      <xdr:colOff>520700</xdr:colOff>
      <xdr:row>15</xdr:row>
      <xdr:rowOff>19946</xdr:rowOff>
    </xdr:to>
    <xdr:sp macro="" textlink="">
      <xdr:nvSpPr>
        <xdr:cNvPr id="73" name="円/楕円 72"/>
        <xdr:cNvSpPr/>
      </xdr:nvSpPr>
      <xdr:spPr bwMode="auto">
        <a:xfrm>
          <a:off x="4953000" y="2537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30123</xdr:rowOff>
    </xdr:from>
    <xdr:ext cx="736600" cy="259045"/>
    <xdr:sp macro="" textlink="">
      <xdr:nvSpPr>
        <xdr:cNvPr id="74" name="テキスト ボックス 73"/>
        <xdr:cNvSpPr txBox="1"/>
      </xdr:nvSpPr>
      <xdr:spPr>
        <a:xfrm>
          <a:off x="4622800" y="23065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123,876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39635</xdr:rowOff>
    </xdr:from>
    <xdr:to>
      <xdr:col>3</xdr:col>
      <xdr:colOff>955675</xdr:colOff>
      <xdr:row>14</xdr:row>
      <xdr:rowOff>141235</xdr:rowOff>
    </xdr:to>
    <xdr:sp macro="" textlink="">
      <xdr:nvSpPr>
        <xdr:cNvPr id="75" name="円/楕円 74"/>
        <xdr:cNvSpPr/>
      </xdr:nvSpPr>
      <xdr:spPr bwMode="auto">
        <a:xfrm>
          <a:off x="4254500" y="2487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151412</xdr:rowOff>
    </xdr:from>
    <xdr:ext cx="762000" cy="259045"/>
    <xdr:sp macro="" textlink="">
      <xdr:nvSpPr>
        <xdr:cNvPr id="76" name="テキスト ボックス 75"/>
        <xdr:cNvSpPr txBox="1"/>
      </xdr:nvSpPr>
      <xdr:spPr>
        <a:xfrm>
          <a:off x="3924300" y="2256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128,484</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99659</xdr:rowOff>
    </xdr:from>
    <xdr:to>
      <xdr:col>3</xdr:col>
      <xdr:colOff>257175</xdr:colOff>
      <xdr:row>15</xdr:row>
      <xdr:rowOff>29809</xdr:rowOff>
    </xdr:to>
    <xdr:sp macro="" textlink="">
      <xdr:nvSpPr>
        <xdr:cNvPr id="77" name="円/楕円 76"/>
        <xdr:cNvSpPr/>
      </xdr:nvSpPr>
      <xdr:spPr bwMode="auto">
        <a:xfrm>
          <a:off x="3556000" y="2547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39986</xdr:rowOff>
    </xdr:from>
    <xdr:ext cx="762000" cy="259045"/>
    <xdr:sp macro="" textlink="">
      <xdr:nvSpPr>
        <xdr:cNvPr id="78" name="テキスト ボックス 77"/>
        <xdr:cNvSpPr txBox="1"/>
      </xdr:nvSpPr>
      <xdr:spPr>
        <a:xfrm>
          <a:off x="3225800" y="2316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122,970</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92561</xdr:rowOff>
    </xdr:from>
    <xdr:to>
      <xdr:col>2</xdr:col>
      <xdr:colOff>692150</xdr:colOff>
      <xdr:row>15</xdr:row>
      <xdr:rowOff>22711</xdr:rowOff>
    </xdr:to>
    <xdr:sp macro="" textlink="">
      <xdr:nvSpPr>
        <xdr:cNvPr id="79" name="円/楕円 78"/>
        <xdr:cNvSpPr/>
      </xdr:nvSpPr>
      <xdr:spPr bwMode="auto">
        <a:xfrm>
          <a:off x="2857500" y="25404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32888</xdr:rowOff>
    </xdr:from>
    <xdr:ext cx="762000" cy="259045"/>
    <xdr:sp macro="" textlink="">
      <xdr:nvSpPr>
        <xdr:cNvPr id="80" name="テキスト ボックス 79"/>
        <xdr:cNvSpPr txBox="1"/>
      </xdr:nvSpPr>
      <xdr:spPr>
        <a:xfrm>
          <a:off x="2527300" y="2309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123,622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15119</xdr:rowOff>
    </xdr:from>
    <xdr:to>
      <xdr:col>4</xdr:col>
      <xdr:colOff>1117600</xdr:colOff>
      <xdr:row>35</xdr:row>
      <xdr:rowOff>56077</xdr:rowOff>
    </xdr:to>
    <xdr:cxnSp macro="">
      <xdr:nvCxnSpPr>
        <xdr:cNvPr id="113" name="直線コネクタ 112"/>
        <xdr:cNvCxnSpPr/>
      </xdr:nvCxnSpPr>
      <xdr:spPr bwMode="auto">
        <a:xfrm flipV="1">
          <a:off x="5003800" y="6625469"/>
          <a:ext cx="647700" cy="409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24816</xdr:rowOff>
    </xdr:from>
    <xdr:to>
      <xdr:col>4</xdr:col>
      <xdr:colOff>469900</xdr:colOff>
      <xdr:row>35</xdr:row>
      <xdr:rowOff>56077</xdr:rowOff>
    </xdr:to>
    <xdr:cxnSp macro="">
      <xdr:nvCxnSpPr>
        <xdr:cNvPr id="116" name="直線コネクタ 115"/>
        <xdr:cNvCxnSpPr/>
      </xdr:nvCxnSpPr>
      <xdr:spPr bwMode="auto">
        <a:xfrm>
          <a:off x="4305300" y="6635166"/>
          <a:ext cx="698500" cy="31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24816</xdr:rowOff>
    </xdr:from>
    <xdr:to>
      <xdr:col>3</xdr:col>
      <xdr:colOff>904875</xdr:colOff>
      <xdr:row>35</xdr:row>
      <xdr:rowOff>50953</xdr:rowOff>
    </xdr:to>
    <xdr:cxnSp macro="">
      <xdr:nvCxnSpPr>
        <xdr:cNvPr id="119" name="直線コネクタ 118"/>
        <xdr:cNvCxnSpPr/>
      </xdr:nvCxnSpPr>
      <xdr:spPr bwMode="auto">
        <a:xfrm flipV="1">
          <a:off x="3606800" y="6635166"/>
          <a:ext cx="698500" cy="261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214744</xdr:rowOff>
    </xdr:from>
    <xdr:to>
      <xdr:col>3</xdr:col>
      <xdr:colOff>206375</xdr:colOff>
      <xdr:row>35</xdr:row>
      <xdr:rowOff>50953</xdr:rowOff>
    </xdr:to>
    <xdr:cxnSp macro="">
      <xdr:nvCxnSpPr>
        <xdr:cNvPr id="122" name="直線コネクタ 121"/>
        <xdr:cNvCxnSpPr/>
      </xdr:nvCxnSpPr>
      <xdr:spPr bwMode="auto">
        <a:xfrm>
          <a:off x="2908300" y="6482194"/>
          <a:ext cx="698500" cy="1791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59989</xdr:rowOff>
    </xdr:from>
    <xdr:to>
      <xdr:col>3</xdr:col>
      <xdr:colOff>257175</xdr:colOff>
      <xdr:row>35</xdr:row>
      <xdr:rowOff>161589</xdr:rowOff>
    </xdr:to>
    <xdr:sp macro="" textlink="">
      <xdr:nvSpPr>
        <xdr:cNvPr id="123" name="フローチャート : 判断 122"/>
        <xdr:cNvSpPr/>
      </xdr:nvSpPr>
      <xdr:spPr bwMode="auto">
        <a:xfrm>
          <a:off x="3556000" y="66703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146366</xdr:rowOff>
    </xdr:from>
    <xdr:ext cx="762000" cy="259045"/>
    <xdr:sp macro="" textlink="">
      <xdr:nvSpPr>
        <xdr:cNvPr id="124" name="テキスト ボックス 123"/>
        <xdr:cNvSpPr txBox="1"/>
      </xdr:nvSpPr>
      <xdr:spPr>
        <a:xfrm>
          <a:off x="3225800" y="675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78886</xdr:rowOff>
    </xdr:from>
    <xdr:to>
      <xdr:col>2</xdr:col>
      <xdr:colOff>692150</xdr:colOff>
      <xdr:row>35</xdr:row>
      <xdr:rowOff>180486</xdr:rowOff>
    </xdr:to>
    <xdr:sp macro="" textlink="">
      <xdr:nvSpPr>
        <xdr:cNvPr id="125" name="フローチャート : 判断 124"/>
        <xdr:cNvSpPr/>
      </xdr:nvSpPr>
      <xdr:spPr bwMode="auto">
        <a:xfrm>
          <a:off x="2857500" y="66892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165263</xdr:rowOff>
    </xdr:from>
    <xdr:ext cx="762000" cy="259045"/>
    <xdr:sp macro="" textlink="">
      <xdr:nvSpPr>
        <xdr:cNvPr id="126" name="テキスト ボックス 125"/>
        <xdr:cNvSpPr txBox="1"/>
      </xdr:nvSpPr>
      <xdr:spPr>
        <a:xfrm>
          <a:off x="2527300" y="677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307219</xdr:rowOff>
    </xdr:from>
    <xdr:to>
      <xdr:col>5</xdr:col>
      <xdr:colOff>34925</xdr:colOff>
      <xdr:row>35</xdr:row>
      <xdr:rowOff>65919</xdr:rowOff>
    </xdr:to>
    <xdr:sp macro="" textlink="">
      <xdr:nvSpPr>
        <xdr:cNvPr id="132" name="円/楕円 131"/>
        <xdr:cNvSpPr/>
      </xdr:nvSpPr>
      <xdr:spPr bwMode="auto">
        <a:xfrm>
          <a:off x="5600700" y="65746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152296</xdr:rowOff>
    </xdr:from>
    <xdr:ext cx="762000" cy="259045"/>
    <xdr:sp macro="" textlink="">
      <xdr:nvSpPr>
        <xdr:cNvPr id="133" name="人口1人当たり決算額の推移該当値テキスト445"/>
        <xdr:cNvSpPr txBox="1"/>
      </xdr:nvSpPr>
      <xdr:spPr>
        <a:xfrm>
          <a:off x="5740400" y="6419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28,873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5277</xdr:rowOff>
    </xdr:from>
    <xdr:to>
      <xdr:col>4</xdr:col>
      <xdr:colOff>520700</xdr:colOff>
      <xdr:row>35</xdr:row>
      <xdr:rowOff>106877</xdr:rowOff>
    </xdr:to>
    <xdr:sp macro="" textlink="">
      <xdr:nvSpPr>
        <xdr:cNvPr id="134" name="円/楕円 133"/>
        <xdr:cNvSpPr/>
      </xdr:nvSpPr>
      <xdr:spPr bwMode="auto">
        <a:xfrm>
          <a:off x="4953000" y="6615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117054</xdr:rowOff>
    </xdr:from>
    <xdr:ext cx="736600" cy="259045"/>
    <xdr:sp macro="" textlink="">
      <xdr:nvSpPr>
        <xdr:cNvPr id="135" name="テキスト ボックス 134"/>
        <xdr:cNvSpPr txBox="1"/>
      </xdr:nvSpPr>
      <xdr:spPr>
        <a:xfrm>
          <a:off x="4622800" y="63845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26,723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316916</xdr:rowOff>
    </xdr:from>
    <xdr:to>
      <xdr:col>3</xdr:col>
      <xdr:colOff>955675</xdr:colOff>
      <xdr:row>35</xdr:row>
      <xdr:rowOff>75616</xdr:rowOff>
    </xdr:to>
    <xdr:sp macro="" textlink="">
      <xdr:nvSpPr>
        <xdr:cNvPr id="136" name="円/楕円 135"/>
        <xdr:cNvSpPr/>
      </xdr:nvSpPr>
      <xdr:spPr bwMode="auto">
        <a:xfrm>
          <a:off x="4254500" y="6584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85793</xdr:rowOff>
    </xdr:from>
    <xdr:ext cx="762000" cy="259045"/>
    <xdr:sp macro="" textlink="">
      <xdr:nvSpPr>
        <xdr:cNvPr id="137" name="テキスト ボックス 136"/>
        <xdr:cNvSpPr txBox="1"/>
      </xdr:nvSpPr>
      <xdr:spPr>
        <a:xfrm>
          <a:off x="3924300" y="635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28,364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153</xdr:rowOff>
    </xdr:from>
    <xdr:to>
      <xdr:col>3</xdr:col>
      <xdr:colOff>257175</xdr:colOff>
      <xdr:row>35</xdr:row>
      <xdr:rowOff>101753</xdr:rowOff>
    </xdr:to>
    <xdr:sp macro="" textlink="">
      <xdr:nvSpPr>
        <xdr:cNvPr id="138" name="円/楕円 137"/>
        <xdr:cNvSpPr/>
      </xdr:nvSpPr>
      <xdr:spPr bwMode="auto">
        <a:xfrm>
          <a:off x="3556000" y="66105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111929</xdr:rowOff>
    </xdr:from>
    <xdr:ext cx="762000" cy="259045"/>
    <xdr:sp macro="" textlink="">
      <xdr:nvSpPr>
        <xdr:cNvPr id="139" name="テキスト ボックス 138"/>
        <xdr:cNvSpPr txBox="1"/>
      </xdr:nvSpPr>
      <xdr:spPr>
        <a:xfrm>
          <a:off x="3225800" y="6379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26,992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163944</xdr:rowOff>
    </xdr:from>
    <xdr:to>
      <xdr:col>2</xdr:col>
      <xdr:colOff>692150</xdr:colOff>
      <xdr:row>34</xdr:row>
      <xdr:rowOff>265544</xdr:rowOff>
    </xdr:to>
    <xdr:sp macro="" textlink="">
      <xdr:nvSpPr>
        <xdr:cNvPr id="140" name="円/楕円 139"/>
        <xdr:cNvSpPr/>
      </xdr:nvSpPr>
      <xdr:spPr bwMode="auto">
        <a:xfrm>
          <a:off x="2857500" y="64313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275721</xdr:rowOff>
    </xdr:from>
    <xdr:ext cx="762000" cy="259045"/>
    <xdr:sp macro="" textlink="">
      <xdr:nvSpPr>
        <xdr:cNvPr id="141" name="テキスト ボックス 140"/>
        <xdr:cNvSpPr txBox="1"/>
      </xdr:nvSpPr>
      <xdr:spPr>
        <a:xfrm>
          <a:off x="2527300" y="6200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36,394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岐阜県揖斐川町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財政調整基金</a:t>
          </a:r>
          <a:r>
            <a:rPr lang="ja-JP" altLang="ja-JP" sz="1100" baseline="0">
              <a:solidFill>
                <a:schemeClr val="dk1"/>
              </a:solidFill>
              <a:effectLst/>
              <a:latin typeface="+mn-lt"/>
              <a:ea typeface="+mn-ea"/>
              <a:cs typeface="+mn-cs"/>
            </a:rPr>
            <a:t>・・・平成</a:t>
          </a:r>
          <a:r>
            <a:rPr lang="en-US" altLang="ja-JP" sz="1100" baseline="0">
              <a:solidFill>
                <a:schemeClr val="dk1"/>
              </a:solidFill>
              <a:effectLst/>
              <a:latin typeface="+mn-lt"/>
              <a:ea typeface="+mn-ea"/>
              <a:cs typeface="+mn-cs"/>
            </a:rPr>
            <a:t>20</a:t>
          </a:r>
          <a:r>
            <a:rPr lang="ja-JP" altLang="ja-JP" sz="1100" baseline="0">
              <a:solidFill>
                <a:schemeClr val="dk1"/>
              </a:solidFill>
              <a:effectLst/>
              <a:latin typeface="+mn-lt"/>
              <a:ea typeface="+mn-ea"/>
              <a:cs typeface="+mn-cs"/>
            </a:rPr>
            <a:t>年に</a:t>
          </a:r>
          <a:r>
            <a:rPr lang="en-US" altLang="ja-JP" sz="1100" baseline="0">
              <a:solidFill>
                <a:schemeClr val="dk1"/>
              </a:solidFill>
              <a:effectLst/>
              <a:latin typeface="+mn-lt"/>
              <a:ea typeface="+mn-ea"/>
              <a:cs typeface="+mn-cs"/>
            </a:rPr>
            <a:t>10</a:t>
          </a:r>
          <a:r>
            <a:rPr lang="ja-JP" altLang="ja-JP" sz="1100" baseline="0">
              <a:solidFill>
                <a:schemeClr val="dk1"/>
              </a:solidFill>
              <a:effectLst/>
              <a:latin typeface="+mn-lt"/>
              <a:ea typeface="+mn-ea"/>
              <a:cs typeface="+mn-cs"/>
            </a:rPr>
            <a:t>％を下回ったが、平成</a:t>
          </a:r>
          <a:r>
            <a:rPr lang="en-US" altLang="ja-JP" sz="1100" baseline="0">
              <a:solidFill>
                <a:schemeClr val="dk1"/>
              </a:solidFill>
              <a:effectLst/>
              <a:latin typeface="+mn-lt"/>
              <a:ea typeface="+mn-ea"/>
              <a:cs typeface="+mn-cs"/>
            </a:rPr>
            <a:t>25</a:t>
          </a:r>
          <a:r>
            <a:rPr lang="ja-JP" altLang="ja-JP" sz="1100" baseline="0">
              <a:solidFill>
                <a:schemeClr val="dk1"/>
              </a:solidFill>
              <a:effectLst/>
              <a:latin typeface="+mn-lt"/>
              <a:ea typeface="+mn-ea"/>
              <a:cs typeface="+mn-cs"/>
            </a:rPr>
            <a:t>年度には</a:t>
          </a:r>
          <a:r>
            <a:rPr lang="en-US" altLang="ja-JP" sz="1100" baseline="0">
              <a:solidFill>
                <a:schemeClr val="dk1"/>
              </a:solidFill>
              <a:effectLst/>
              <a:latin typeface="+mn-lt"/>
              <a:ea typeface="+mn-ea"/>
              <a:cs typeface="+mn-cs"/>
            </a:rPr>
            <a:t>22.57</a:t>
          </a:r>
          <a:r>
            <a:rPr lang="ja-JP" altLang="ja-JP" sz="1100" baseline="0">
              <a:solidFill>
                <a:schemeClr val="dk1"/>
              </a:solidFill>
              <a:effectLst/>
              <a:latin typeface="+mn-lt"/>
              <a:ea typeface="+mn-ea"/>
              <a:cs typeface="+mn-cs"/>
            </a:rPr>
            <a:t>％、</a:t>
          </a:r>
          <a:r>
            <a:rPr lang="en-US" altLang="ja-JP" sz="1100" baseline="0">
              <a:solidFill>
                <a:schemeClr val="dk1"/>
              </a:solidFill>
              <a:effectLst/>
              <a:latin typeface="+mn-lt"/>
              <a:ea typeface="+mn-ea"/>
              <a:cs typeface="+mn-cs"/>
            </a:rPr>
            <a:t>2,473</a:t>
          </a:r>
          <a:r>
            <a:rPr lang="ja-JP" altLang="ja-JP" sz="1100" baseline="0">
              <a:solidFill>
                <a:schemeClr val="dk1"/>
              </a:solidFill>
              <a:effectLst/>
              <a:latin typeface="+mn-lt"/>
              <a:ea typeface="+mn-ea"/>
              <a:cs typeface="+mn-cs"/>
            </a:rPr>
            <a:t>百万円まで増加している。今後も常に</a:t>
          </a:r>
          <a:r>
            <a:rPr lang="en-US" altLang="ja-JP" sz="1100" baseline="0">
              <a:solidFill>
                <a:schemeClr val="dk1"/>
              </a:solidFill>
              <a:effectLst/>
              <a:latin typeface="+mn-lt"/>
              <a:ea typeface="+mn-ea"/>
              <a:cs typeface="+mn-cs"/>
            </a:rPr>
            <a:t>10</a:t>
          </a:r>
          <a:r>
            <a:rPr lang="ja-JP" altLang="ja-JP" sz="1100" baseline="0">
              <a:solidFill>
                <a:schemeClr val="dk1"/>
              </a:solidFill>
              <a:effectLst/>
              <a:latin typeface="+mn-lt"/>
              <a:ea typeface="+mn-ea"/>
              <a:cs typeface="+mn-cs"/>
            </a:rPr>
            <a:t>％を上回る水準で維持していく。</a:t>
          </a:r>
          <a:endParaRPr lang="ja-JP" altLang="ja-JP" sz="1400">
            <a:effectLst/>
          </a:endParaRPr>
        </a:p>
        <a:p>
          <a:r>
            <a:rPr lang="ja-JP" altLang="ja-JP" sz="1100" baseline="0">
              <a:solidFill>
                <a:schemeClr val="dk1"/>
              </a:solidFill>
              <a:effectLst/>
              <a:latin typeface="+mn-lt"/>
              <a:ea typeface="+mn-ea"/>
              <a:cs typeface="+mn-cs"/>
            </a:rPr>
            <a:t>実質収支額・・・平成</a:t>
          </a:r>
          <a:r>
            <a:rPr lang="en-US" altLang="ja-JP" sz="1100" baseline="0">
              <a:solidFill>
                <a:schemeClr val="dk1"/>
              </a:solidFill>
              <a:effectLst/>
              <a:latin typeface="+mn-lt"/>
              <a:ea typeface="+mn-ea"/>
              <a:cs typeface="+mn-cs"/>
            </a:rPr>
            <a:t>19</a:t>
          </a:r>
          <a:r>
            <a:rPr lang="ja-JP" altLang="ja-JP" sz="1100" baseline="0">
              <a:solidFill>
                <a:schemeClr val="dk1"/>
              </a:solidFill>
              <a:effectLst/>
              <a:latin typeface="+mn-lt"/>
              <a:ea typeface="+mn-ea"/>
              <a:cs typeface="+mn-cs"/>
            </a:rPr>
            <a:t>年度の</a:t>
          </a:r>
          <a:r>
            <a:rPr lang="en-US" altLang="ja-JP" sz="1100" baseline="0">
              <a:solidFill>
                <a:schemeClr val="dk1"/>
              </a:solidFill>
              <a:effectLst/>
              <a:latin typeface="+mn-lt"/>
              <a:ea typeface="+mn-ea"/>
              <a:cs typeface="+mn-cs"/>
            </a:rPr>
            <a:t>5.54%</a:t>
          </a:r>
          <a:r>
            <a:rPr lang="ja-JP" altLang="ja-JP" sz="1100" baseline="0">
              <a:solidFill>
                <a:schemeClr val="dk1"/>
              </a:solidFill>
              <a:effectLst/>
              <a:latin typeface="+mn-lt"/>
              <a:ea typeface="+mn-ea"/>
              <a:cs typeface="+mn-cs"/>
            </a:rPr>
            <a:t>から横ばいで推移しており、平成</a:t>
          </a:r>
          <a:r>
            <a:rPr lang="en-US" altLang="ja-JP" sz="1100" baseline="0">
              <a:solidFill>
                <a:schemeClr val="dk1"/>
              </a:solidFill>
              <a:effectLst/>
              <a:latin typeface="+mn-lt"/>
              <a:ea typeface="+mn-ea"/>
              <a:cs typeface="+mn-cs"/>
            </a:rPr>
            <a:t>25</a:t>
          </a:r>
          <a:r>
            <a:rPr lang="ja-JP" altLang="ja-JP" sz="1100" baseline="0">
              <a:solidFill>
                <a:schemeClr val="dk1"/>
              </a:solidFill>
              <a:effectLst/>
              <a:latin typeface="+mn-lt"/>
              <a:ea typeface="+mn-ea"/>
              <a:cs typeface="+mn-cs"/>
            </a:rPr>
            <a:t>年度は</a:t>
          </a:r>
          <a:r>
            <a:rPr lang="en-US" altLang="ja-JP" sz="1100" baseline="0">
              <a:solidFill>
                <a:schemeClr val="dk1"/>
              </a:solidFill>
              <a:effectLst/>
              <a:latin typeface="+mn-lt"/>
              <a:ea typeface="+mn-ea"/>
              <a:cs typeface="+mn-cs"/>
            </a:rPr>
            <a:t>5.26%</a:t>
          </a:r>
          <a:r>
            <a:rPr lang="ja-JP" altLang="ja-JP" sz="1100" baseline="0">
              <a:solidFill>
                <a:schemeClr val="dk1"/>
              </a:solidFill>
              <a:effectLst/>
              <a:latin typeface="+mn-lt"/>
              <a:ea typeface="+mn-ea"/>
              <a:cs typeface="+mn-cs"/>
            </a:rPr>
            <a:t>、</a:t>
          </a:r>
          <a:r>
            <a:rPr lang="en-US" altLang="ja-JP" sz="1100" baseline="0">
              <a:solidFill>
                <a:schemeClr val="dk1"/>
              </a:solidFill>
              <a:effectLst/>
              <a:latin typeface="+mn-lt"/>
              <a:ea typeface="+mn-ea"/>
              <a:cs typeface="+mn-cs"/>
            </a:rPr>
            <a:t>576</a:t>
          </a:r>
          <a:r>
            <a:rPr lang="ja-JP" altLang="ja-JP" sz="1100" baseline="0">
              <a:solidFill>
                <a:schemeClr val="dk1"/>
              </a:solidFill>
              <a:effectLst/>
              <a:latin typeface="+mn-lt"/>
              <a:ea typeface="+mn-ea"/>
              <a:cs typeface="+mn-cs"/>
            </a:rPr>
            <a:t>百万円となっている。</a:t>
          </a:r>
          <a:endParaRPr lang="ja-JP" altLang="ja-JP" sz="1400">
            <a:effectLst/>
          </a:endParaRPr>
        </a:p>
        <a:p>
          <a:r>
            <a:rPr lang="ja-JP" altLang="ja-JP" sz="1100" baseline="0">
              <a:solidFill>
                <a:schemeClr val="dk1"/>
              </a:solidFill>
              <a:effectLst/>
              <a:latin typeface="+mn-lt"/>
              <a:ea typeface="+mn-ea"/>
              <a:cs typeface="+mn-cs"/>
            </a:rPr>
            <a:t>実質単年度収支・・・平成</a:t>
          </a:r>
          <a:r>
            <a:rPr lang="en-US" altLang="ja-JP" sz="1100" baseline="0">
              <a:solidFill>
                <a:schemeClr val="dk1"/>
              </a:solidFill>
              <a:effectLst/>
              <a:latin typeface="+mn-lt"/>
              <a:ea typeface="+mn-ea"/>
              <a:cs typeface="+mn-cs"/>
            </a:rPr>
            <a:t>19</a:t>
          </a:r>
          <a:r>
            <a:rPr lang="ja-JP" altLang="ja-JP" sz="1100" baseline="0">
              <a:solidFill>
                <a:schemeClr val="dk1"/>
              </a:solidFill>
              <a:effectLst/>
              <a:latin typeface="+mn-lt"/>
              <a:ea typeface="+mn-ea"/>
              <a:cs typeface="+mn-cs"/>
            </a:rPr>
            <a:t>年度には△</a:t>
          </a:r>
          <a:r>
            <a:rPr lang="en-US" altLang="ja-JP" sz="1100" baseline="0">
              <a:solidFill>
                <a:schemeClr val="dk1"/>
              </a:solidFill>
              <a:effectLst/>
              <a:latin typeface="+mn-lt"/>
              <a:ea typeface="+mn-ea"/>
              <a:cs typeface="+mn-cs"/>
            </a:rPr>
            <a:t>3.39</a:t>
          </a:r>
          <a:r>
            <a:rPr lang="ja-JP" altLang="ja-JP" sz="1100" baseline="0">
              <a:solidFill>
                <a:schemeClr val="dk1"/>
              </a:solidFill>
              <a:effectLst/>
              <a:latin typeface="+mn-lt"/>
              <a:ea typeface="+mn-ea"/>
              <a:cs typeface="+mn-cs"/>
            </a:rPr>
            <a:t>％（赤字）であったが、平成</a:t>
          </a:r>
          <a:r>
            <a:rPr lang="en-US" altLang="ja-JP" sz="1100" baseline="0">
              <a:solidFill>
                <a:schemeClr val="dk1"/>
              </a:solidFill>
              <a:effectLst/>
              <a:latin typeface="+mn-lt"/>
              <a:ea typeface="+mn-ea"/>
              <a:cs typeface="+mn-cs"/>
            </a:rPr>
            <a:t>23</a:t>
          </a:r>
          <a:r>
            <a:rPr lang="ja-JP" altLang="ja-JP" sz="1100" baseline="0">
              <a:solidFill>
                <a:schemeClr val="dk1"/>
              </a:solidFill>
              <a:effectLst/>
              <a:latin typeface="+mn-lt"/>
              <a:ea typeface="+mn-ea"/>
              <a:cs typeface="+mn-cs"/>
            </a:rPr>
            <a:t>年度まで上昇に推移し、</a:t>
          </a:r>
          <a:r>
            <a:rPr lang="en-US" altLang="ja-JP" sz="1100" baseline="0">
              <a:solidFill>
                <a:schemeClr val="dk1"/>
              </a:solidFill>
              <a:effectLst/>
              <a:latin typeface="+mn-lt"/>
              <a:ea typeface="+mn-ea"/>
              <a:cs typeface="+mn-cs"/>
            </a:rPr>
            <a:t>7.70</a:t>
          </a:r>
          <a:r>
            <a:rPr lang="ja-JP" altLang="ja-JP" sz="1100" baseline="0">
              <a:solidFill>
                <a:schemeClr val="dk1"/>
              </a:solidFill>
              <a:effectLst/>
              <a:latin typeface="+mn-lt"/>
              <a:ea typeface="+mn-ea"/>
              <a:cs typeface="+mn-cs"/>
            </a:rPr>
            <a:t>％（黒字）となった。平成</a:t>
          </a:r>
          <a:r>
            <a:rPr lang="en-US" altLang="ja-JP" sz="1100" baseline="0">
              <a:solidFill>
                <a:schemeClr val="dk1"/>
              </a:solidFill>
              <a:effectLst/>
              <a:latin typeface="+mn-lt"/>
              <a:ea typeface="+mn-ea"/>
              <a:cs typeface="+mn-cs"/>
            </a:rPr>
            <a:t>25</a:t>
          </a:r>
          <a:r>
            <a:rPr lang="ja-JP" altLang="ja-JP" sz="1100" baseline="0">
              <a:solidFill>
                <a:schemeClr val="dk1"/>
              </a:solidFill>
              <a:effectLst/>
              <a:latin typeface="+mn-lt"/>
              <a:ea typeface="+mn-ea"/>
              <a:cs typeface="+mn-cs"/>
            </a:rPr>
            <a:t>年度は基金積立を</a:t>
          </a:r>
          <a:r>
            <a:rPr lang="en-US" altLang="ja-JP" sz="1100" baseline="0">
              <a:solidFill>
                <a:schemeClr val="dk1"/>
              </a:solidFill>
              <a:effectLst/>
              <a:latin typeface="+mn-lt"/>
              <a:ea typeface="+mn-ea"/>
              <a:cs typeface="+mn-cs"/>
            </a:rPr>
            <a:t>201</a:t>
          </a:r>
          <a:r>
            <a:rPr lang="ja-JP" altLang="ja-JP" sz="1100" baseline="0">
              <a:solidFill>
                <a:schemeClr val="dk1"/>
              </a:solidFill>
              <a:effectLst/>
              <a:latin typeface="+mn-lt"/>
              <a:ea typeface="+mn-ea"/>
              <a:cs typeface="+mn-cs"/>
            </a:rPr>
            <a:t>百万円行ったが、今後も黒字となる水準を維持していく。</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岐阜県揖斐川町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○上水道事業会計・・・平成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年度以降、</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％前後の黒字を維持している。今後も適正な経営に努める。</a:t>
          </a:r>
          <a:endParaRPr lang="ja-JP" altLang="ja-JP" sz="1400">
            <a:effectLst/>
          </a:endParaRPr>
        </a:p>
        <a:p>
          <a:r>
            <a:rPr lang="ja-JP" altLang="ja-JP" sz="1100" b="0" i="0" baseline="0">
              <a:solidFill>
                <a:schemeClr val="dk1"/>
              </a:solidFill>
              <a:effectLst/>
              <a:latin typeface="+mn-lt"/>
              <a:ea typeface="+mn-ea"/>
              <a:cs typeface="+mn-cs"/>
            </a:rPr>
            <a:t>○一般会計・・・平成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年度以降、</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％前後の黒字を維持している。</a:t>
          </a:r>
          <a:endParaRPr lang="ja-JP" altLang="ja-JP" sz="1400">
            <a:effectLst/>
          </a:endParaRPr>
        </a:p>
        <a:p>
          <a:r>
            <a:rPr lang="ja-JP" altLang="ja-JP" sz="1100" b="0" i="0" baseline="0">
              <a:solidFill>
                <a:schemeClr val="dk1"/>
              </a:solidFill>
              <a:effectLst/>
              <a:latin typeface="+mn-lt"/>
              <a:ea typeface="+mn-ea"/>
              <a:cs typeface="+mn-cs"/>
            </a:rPr>
            <a:t>○国民健康保険特別会計・・・黒字はほぼ</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％以内の範囲を維持しているが、一般会計からの繰入金が増加傾向にあり、今後は保険料の値上げを含む経営の改善を進める。</a:t>
          </a:r>
          <a:endParaRPr lang="ja-JP" altLang="ja-JP" sz="1400">
            <a:effectLst/>
          </a:endParaRPr>
        </a:p>
        <a:p>
          <a:pPr eaLnBrk="1" fontAlgn="auto" latinLnBrk="0" hangingPunct="1"/>
          <a:r>
            <a:rPr lang="ja-JP" altLang="ja-JP" sz="1100" b="0" i="0" baseline="0">
              <a:solidFill>
                <a:schemeClr val="dk1"/>
              </a:solidFill>
              <a:effectLst/>
              <a:latin typeface="+mn-lt"/>
              <a:ea typeface="+mn-ea"/>
              <a:cs typeface="+mn-cs"/>
            </a:rPr>
            <a:t>○国民健康保険直診勘定特別会計・・・歳入の約</a:t>
          </a:r>
          <a:r>
            <a:rPr lang="en-US" altLang="ja-JP" sz="1100" b="0" i="0" baseline="0">
              <a:solidFill>
                <a:schemeClr val="dk1"/>
              </a:solidFill>
              <a:effectLst/>
              <a:latin typeface="+mn-lt"/>
              <a:ea typeface="+mn-ea"/>
              <a:cs typeface="+mn-cs"/>
            </a:rPr>
            <a:t>40</a:t>
          </a:r>
          <a:r>
            <a:rPr lang="ja-JP" altLang="ja-JP" sz="1100" b="0" i="0" baseline="0">
              <a:solidFill>
                <a:schemeClr val="dk1"/>
              </a:solidFill>
              <a:effectLst/>
              <a:latin typeface="+mn-lt"/>
              <a:ea typeface="+mn-ea"/>
              <a:cs typeface="+mn-cs"/>
            </a:rPr>
            <a:t>％を国事業勘定と一般会計からの繰入金により運営しており、</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％以内の範囲を維持している。広範な揖斐川町において、山村地区の医療拠点として診療所を設置している。　　　　　　　　　　　　　　　　　　　　　　　　　　　　　　　　　　　　　　　　　　　　　　　○後期高齢者医療特別会計・・・黒字はほぼ</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％以内の範囲を維持しているが、一般会計からの繰入金が増加</a:t>
          </a:r>
          <a:r>
            <a:rPr lang="ja-JP" altLang="en-US" sz="1100" b="0" i="0" baseline="0">
              <a:solidFill>
                <a:schemeClr val="dk1"/>
              </a:solidFill>
              <a:effectLst/>
              <a:latin typeface="+mn-lt"/>
              <a:ea typeface="+mn-ea"/>
              <a:cs typeface="+mn-cs"/>
            </a:rPr>
            <a:t>しており</a:t>
          </a:r>
          <a:r>
            <a:rPr lang="ja-JP" altLang="ja-JP" sz="1100" b="0" i="0" baseline="0">
              <a:solidFill>
                <a:schemeClr val="dk1"/>
              </a:solidFill>
              <a:effectLst/>
              <a:latin typeface="+mn-lt"/>
              <a:ea typeface="+mn-ea"/>
              <a:cs typeface="+mn-cs"/>
            </a:rPr>
            <a:t>、今後は保険料の値上げを含む経営の改善を進める。</a:t>
          </a:r>
          <a:endParaRPr lang="ja-JP" altLang="ja-JP" sz="1400">
            <a:effectLst/>
          </a:endParaRPr>
        </a:p>
        <a:p>
          <a:pPr eaLnBrk="1" fontAlgn="auto" latinLnBrk="0" hangingPunct="1"/>
          <a:r>
            <a:rPr lang="ja-JP" altLang="ja-JP" sz="1100" b="0" i="0" baseline="0">
              <a:solidFill>
                <a:schemeClr val="dk1"/>
              </a:solidFill>
              <a:effectLst/>
              <a:latin typeface="+mn-lt"/>
              <a:ea typeface="+mn-ea"/>
              <a:cs typeface="+mn-cs"/>
            </a:rPr>
            <a:t>○農業集落排水事業特別会計・・・使用料・分担金、一般会計からの繰入、地方債により運営しており、</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％以内の範囲に留まっている。平成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年度から新たに</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地区の整備が始ま</a:t>
          </a:r>
          <a:r>
            <a:rPr lang="ja-JP" altLang="en-US" sz="1100" b="0" i="0" baseline="0">
              <a:solidFill>
                <a:schemeClr val="dk1"/>
              </a:solidFill>
              <a:effectLst/>
              <a:latin typeface="+mn-lt"/>
              <a:ea typeface="+mn-ea"/>
              <a:cs typeface="+mn-cs"/>
            </a:rPr>
            <a:t>り供用開始が迫っていることから経営の健全を進める。</a:t>
          </a:r>
          <a:r>
            <a:rPr lang="ja-JP" altLang="ja-JP" sz="1100" b="0" i="0" baseline="0">
              <a:solidFill>
                <a:schemeClr val="dk1"/>
              </a:solidFill>
              <a:effectLst/>
              <a:latin typeface="+mn-lt"/>
              <a:ea typeface="+mn-ea"/>
              <a:cs typeface="+mn-cs"/>
            </a:rPr>
            <a:t>　　　　　　　　　　　　　　　　　　　　　　　　　　　　　　　　</a:t>
          </a:r>
          <a:endParaRPr lang="ja-JP" altLang="ja-JP" sz="1400">
            <a:effectLst/>
          </a:endParaRPr>
        </a:p>
        <a:p>
          <a:r>
            <a:rPr lang="ja-JP" altLang="ja-JP" sz="1100" b="0" i="0" baseline="0">
              <a:solidFill>
                <a:schemeClr val="dk1"/>
              </a:solidFill>
              <a:effectLst/>
              <a:latin typeface="+mn-lt"/>
              <a:ea typeface="+mn-ea"/>
              <a:cs typeface="+mn-cs"/>
            </a:rPr>
            <a:t>○公共下水道事業特別会計・・・使用料・分担金、一般会計からの繰入、地方債により運営しており、</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％以内の範囲に留まっている。平成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から新たに</a:t>
          </a:r>
          <a:r>
            <a:rPr lang="en-US" altLang="ja-JP" sz="1100" b="0" i="0" baseline="0">
              <a:solidFill>
                <a:schemeClr val="dk1"/>
              </a:solidFill>
              <a:effectLst/>
              <a:latin typeface="+mn-lt"/>
              <a:ea typeface="+mn-ea"/>
              <a:cs typeface="+mn-cs"/>
            </a:rPr>
            <a:t>1</a:t>
          </a:r>
          <a:r>
            <a:rPr lang="ja-JP" altLang="en-US" sz="1100" b="0" i="0" baseline="0">
              <a:solidFill>
                <a:schemeClr val="dk1"/>
              </a:solidFill>
              <a:effectLst/>
              <a:latin typeface="+mn-lt"/>
              <a:ea typeface="+mn-ea"/>
              <a:cs typeface="+mn-cs"/>
            </a:rPr>
            <a:t>地区の整備が始まり供用開始が迫っていることから経営の健全を進める。　　　　　　　　　　　　　</a:t>
          </a:r>
          <a:r>
            <a:rPr lang="ja-JP" altLang="ja-JP" sz="1100" b="0" i="0" baseline="0">
              <a:solidFill>
                <a:schemeClr val="dk1"/>
              </a:solidFill>
              <a:effectLst/>
              <a:latin typeface="+mn-lt"/>
              <a:ea typeface="+mn-ea"/>
              <a:cs typeface="+mn-cs"/>
            </a:rPr>
            <a:t>　　　　　　　　　　　　　　　　　　　　　　　　　　　　　　　　　　　　　　　　　　　　　　　　　　　　　　　　　　　　　　　　　　　　　　　　　　　　　　　　　　　　　　　　　　　　　　　○脛永簡易水道特別会計・・・新たな拡張事業は行っておらず、維持管理のみの運営である。一般会計からの繰入は消火栓の維持負担分のみであり、公債費もなく、</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％以内の範囲に留まっている。</a:t>
          </a:r>
          <a:endParaRPr lang="ja-JP" altLang="ja-JP" sz="1400">
            <a:effectLst/>
          </a:endParaRPr>
        </a:p>
        <a:p>
          <a:pPr eaLnBrk="1" fontAlgn="auto" latinLnBrk="0" hangingPunct="1"/>
          <a:r>
            <a:rPr lang="ja-JP" altLang="ja-JP" sz="1100">
              <a:solidFill>
                <a:schemeClr val="dk1"/>
              </a:solidFill>
              <a:effectLst/>
              <a:latin typeface="+mn-lt"/>
              <a:ea typeface="+mn-ea"/>
              <a:cs typeface="+mn-cs"/>
            </a:rPr>
            <a:t>○その他・・・赤字となっている特別会計は無い。黒字の内訳は、谷汲中央診療所、</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簡易水道、、徳山ダム上流域公有地化、</a:t>
          </a:r>
          <a:r>
            <a:rPr lang="ja-JP" altLang="ja-JP" sz="1100" b="0" i="0" baseline="0">
              <a:solidFill>
                <a:schemeClr val="dk1"/>
              </a:solidFill>
              <a:effectLst/>
              <a:latin typeface="+mn-lt"/>
              <a:ea typeface="+mn-ea"/>
              <a:cs typeface="+mn-cs"/>
            </a:rPr>
            <a:t>杉原地域土地取得等特別会計、</a:t>
          </a:r>
          <a:r>
            <a:rPr lang="ja-JP" altLang="ja-JP" sz="1100">
              <a:solidFill>
                <a:schemeClr val="dk1"/>
              </a:solidFill>
              <a:effectLst/>
              <a:latin typeface="+mn-lt"/>
              <a:ea typeface="+mn-ea"/>
              <a:cs typeface="+mn-cs"/>
            </a:rPr>
            <a:t>個別排水事業、</a:t>
          </a:r>
          <a:r>
            <a:rPr lang="ja-JP" altLang="ja-JP" sz="1100" b="0" i="0" baseline="0">
              <a:solidFill>
                <a:schemeClr val="dk1"/>
              </a:solidFill>
              <a:effectLst/>
              <a:latin typeface="+mn-lt"/>
              <a:ea typeface="+mn-ea"/>
              <a:cs typeface="+mn-cs"/>
            </a:rPr>
            <a:t>地域情報特別会計</a:t>
          </a:r>
          <a:r>
            <a:rPr lang="ja-JP" altLang="ja-JP" sz="1100">
              <a:solidFill>
                <a:schemeClr val="dk1"/>
              </a:solidFill>
              <a:effectLst/>
              <a:latin typeface="+mn-lt"/>
              <a:ea typeface="+mn-ea"/>
              <a:cs typeface="+mn-cs"/>
            </a:rPr>
            <a:t>の各特別会計である。</a:t>
          </a:r>
          <a:endParaRPr lang="en-US" altLang="ja-JP" sz="1100">
            <a:solidFill>
              <a:schemeClr val="dk1"/>
            </a:solidFill>
            <a:effectLst/>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岐阜県揖斐川町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○元利償還金　　</a:t>
          </a:r>
          <a:endParaRPr lang="ja-JP" altLang="ja-JP" sz="1200">
            <a:effectLst/>
          </a:endParaRPr>
        </a:p>
        <a:p>
          <a:r>
            <a:rPr lang="ja-JP" altLang="ja-JP" sz="1050">
              <a:solidFill>
                <a:schemeClr val="dk1"/>
              </a:solidFill>
              <a:effectLst/>
              <a:latin typeface="+mn-lt"/>
              <a:ea typeface="+mn-ea"/>
              <a:cs typeface="+mn-cs"/>
            </a:rPr>
            <a:t>　新規起債の抑制及び、</a:t>
          </a:r>
          <a:r>
            <a:rPr lang="ja-JP" altLang="en-US" sz="1050">
              <a:solidFill>
                <a:schemeClr val="dk1"/>
              </a:solidFill>
              <a:effectLst/>
              <a:latin typeface="+mn-lt"/>
              <a:ea typeface="+mn-ea"/>
              <a:cs typeface="+mn-cs"/>
            </a:rPr>
            <a:t>財政力に余裕のある場合実施している</a:t>
          </a:r>
          <a:r>
            <a:rPr lang="ja-JP" altLang="ja-JP" sz="1050">
              <a:solidFill>
                <a:schemeClr val="dk1"/>
              </a:solidFill>
              <a:effectLst/>
              <a:latin typeface="+mn-lt"/>
              <a:ea typeface="+mn-ea"/>
              <a:cs typeface="+mn-cs"/>
            </a:rPr>
            <a:t>利率の高い起債の繰上償還により、元利償還金は減少してきている。</a:t>
          </a:r>
          <a:endParaRPr lang="ja-JP" altLang="ja-JP" sz="1200">
            <a:effectLst/>
          </a:endParaRPr>
        </a:p>
        <a:p>
          <a:r>
            <a:rPr lang="ja-JP" altLang="ja-JP" sz="1050">
              <a:solidFill>
                <a:schemeClr val="dk1"/>
              </a:solidFill>
              <a:effectLst/>
              <a:latin typeface="+mn-lt"/>
              <a:ea typeface="+mn-ea"/>
              <a:cs typeface="+mn-cs"/>
            </a:rPr>
            <a:t>○公営企業債の元利償還金に対する負担金等</a:t>
          </a:r>
          <a:endParaRPr lang="ja-JP" altLang="ja-JP" sz="1200">
            <a:effectLst/>
          </a:endParaRPr>
        </a:p>
        <a:p>
          <a:r>
            <a:rPr lang="ja-JP" altLang="ja-JP" sz="1050">
              <a:solidFill>
                <a:schemeClr val="dk1"/>
              </a:solidFill>
              <a:effectLst/>
              <a:latin typeface="+mn-lt"/>
              <a:ea typeface="+mn-ea"/>
              <a:cs typeface="+mn-cs"/>
            </a:rPr>
            <a:t>　上水道、簡易水道、下水道事業、介護サービス事業に対する繰出で、</a:t>
          </a:r>
          <a:r>
            <a:rPr lang="en-US" altLang="ja-JP" sz="1050">
              <a:solidFill>
                <a:schemeClr val="dk1"/>
              </a:solidFill>
              <a:effectLst/>
              <a:latin typeface="+mn-lt"/>
              <a:ea typeface="+mn-ea"/>
              <a:cs typeface="+mn-cs"/>
            </a:rPr>
            <a:t>H23</a:t>
          </a:r>
          <a:r>
            <a:rPr lang="ja-JP" altLang="ja-JP" sz="1050">
              <a:solidFill>
                <a:schemeClr val="dk1"/>
              </a:solidFill>
              <a:effectLst/>
              <a:latin typeface="+mn-lt"/>
              <a:ea typeface="+mn-ea"/>
              <a:cs typeface="+mn-cs"/>
            </a:rPr>
            <a:t>年度から下水道事業債の償還据置期間終了による元金償還が始まり増加した。</a:t>
          </a:r>
          <a:endParaRPr lang="en-US" altLang="ja-JP" sz="1050">
            <a:solidFill>
              <a:schemeClr val="dk1"/>
            </a:solidFill>
            <a:effectLst/>
            <a:latin typeface="+mn-lt"/>
            <a:ea typeface="+mn-ea"/>
            <a:cs typeface="+mn-cs"/>
          </a:endParaRPr>
        </a:p>
        <a:p>
          <a:r>
            <a:rPr lang="ja-JP" altLang="ja-JP" sz="1050">
              <a:solidFill>
                <a:schemeClr val="dk1"/>
              </a:solidFill>
              <a:effectLst/>
              <a:latin typeface="+mn-lt"/>
              <a:ea typeface="+mn-ea"/>
              <a:cs typeface="+mn-cs"/>
            </a:rPr>
            <a:t>○組合等が起こした地方債の元利償還金に対する負担金</a:t>
          </a:r>
          <a:endParaRPr lang="ja-JP" altLang="ja-JP" sz="1200">
            <a:effectLst/>
          </a:endParaRPr>
        </a:p>
        <a:p>
          <a:r>
            <a:rPr lang="ja-JP" altLang="ja-JP" sz="1050">
              <a:solidFill>
                <a:schemeClr val="dk1"/>
              </a:solidFill>
              <a:effectLst/>
              <a:latin typeface="+mn-lt"/>
              <a:ea typeface="+mn-ea"/>
              <a:cs typeface="+mn-cs"/>
            </a:rPr>
            <a:t>　西濃環境整備組合、揖斐郡消防組合、大垣衛生施設組合等に対する負担金であり、大規模な建設事業が行われず、横ばいに推移している。</a:t>
          </a:r>
          <a:endParaRPr lang="ja-JP" altLang="ja-JP" sz="1200">
            <a:effectLst/>
          </a:endParaRPr>
        </a:p>
        <a:p>
          <a:r>
            <a:rPr lang="ja-JP" altLang="ja-JP" sz="1050">
              <a:solidFill>
                <a:schemeClr val="dk1"/>
              </a:solidFill>
              <a:effectLst/>
              <a:latin typeface="+mn-lt"/>
              <a:ea typeface="+mn-ea"/>
              <a:cs typeface="+mn-cs"/>
            </a:rPr>
            <a:t>○算入公債費等　　過去の起債に対する基準財政需要額であり、増加傾向となっている。</a:t>
          </a:r>
          <a:endParaRPr lang="ja-JP" altLang="ja-JP" sz="1200">
            <a:effectLst/>
          </a:endParaRPr>
        </a:p>
        <a:p>
          <a:r>
            <a:rPr lang="ja-JP" altLang="ja-JP" sz="1050">
              <a:solidFill>
                <a:schemeClr val="dk1"/>
              </a:solidFill>
              <a:effectLst/>
              <a:latin typeface="+mn-lt"/>
              <a:ea typeface="+mn-ea"/>
              <a:cs typeface="+mn-cs"/>
            </a:rPr>
            <a:t>○実質公債費比率の分子　　分析対象年度以前からの新規起債の抑制傾向により、元利償還金も年々減少し、算入公債費が横ばいであることからも、年々減少傾向となっている。</a:t>
          </a:r>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岐阜県揖斐川町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lt"/>
              <a:ea typeface="+mn-ea"/>
              <a:cs typeface="+mn-cs"/>
            </a:rPr>
            <a:t>○一般会計等にかかる地方債の現在高・・・新規起債の抑制、繰上償還による</a:t>
          </a:r>
          <a:r>
            <a:rPr lang="ja-JP" altLang="en-US" sz="1000">
              <a:solidFill>
                <a:schemeClr val="dk1"/>
              </a:solidFill>
              <a:effectLst/>
              <a:latin typeface="+mn-lt"/>
              <a:ea typeface="+mn-ea"/>
              <a:cs typeface="+mn-cs"/>
            </a:rPr>
            <a:t>減少</a:t>
          </a:r>
          <a:r>
            <a:rPr lang="ja-JP" altLang="ja-JP" sz="1000">
              <a:solidFill>
                <a:schemeClr val="dk1"/>
              </a:solidFill>
              <a:effectLst/>
              <a:latin typeface="+mn-lt"/>
              <a:ea typeface="+mn-ea"/>
              <a:cs typeface="+mn-cs"/>
            </a:rPr>
            <a:t>に</a:t>
          </a:r>
          <a:r>
            <a:rPr lang="ja-JP" altLang="en-US" sz="1000">
              <a:solidFill>
                <a:schemeClr val="dk1"/>
              </a:solidFill>
              <a:effectLst/>
              <a:latin typeface="+mn-lt"/>
              <a:ea typeface="+mn-ea"/>
              <a:cs typeface="+mn-cs"/>
            </a:rPr>
            <a:t>努</a:t>
          </a:r>
          <a:r>
            <a:rPr lang="ja-JP" altLang="ja-JP" sz="1000">
              <a:solidFill>
                <a:schemeClr val="dk1"/>
              </a:solidFill>
              <a:effectLst/>
              <a:latin typeface="+mn-lt"/>
              <a:ea typeface="+mn-ea"/>
              <a:cs typeface="+mn-cs"/>
            </a:rPr>
            <a:t>め、災害復旧事業など</a:t>
          </a:r>
          <a:r>
            <a:rPr lang="ja-JP" altLang="en-US" sz="1000">
              <a:solidFill>
                <a:schemeClr val="dk1"/>
              </a:solidFill>
              <a:effectLst/>
              <a:latin typeface="+mn-lt"/>
              <a:ea typeface="+mn-ea"/>
              <a:cs typeface="+mn-cs"/>
            </a:rPr>
            <a:t>の</a:t>
          </a:r>
          <a:r>
            <a:rPr lang="ja-JP" altLang="ja-JP" sz="1000">
              <a:solidFill>
                <a:schemeClr val="dk1"/>
              </a:solidFill>
              <a:effectLst/>
              <a:latin typeface="+mn-lt"/>
              <a:ea typeface="+mn-ea"/>
              <a:cs typeface="+mn-cs"/>
            </a:rPr>
            <a:t>臨時的な起債</a:t>
          </a:r>
          <a:r>
            <a:rPr lang="ja-JP" altLang="en-US" sz="1000">
              <a:solidFill>
                <a:schemeClr val="dk1"/>
              </a:solidFill>
              <a:effectLst/>
              <a:latin typeface="+mn-lt"/>
              <a:ea typeface="+mn-ea"/>
              <a:cs typeface="+mn-cs"/>
            </a:rPr>
            <a:t>が少なかったこと</a:t>
          </a:r>
          <a:r>
            <a:rPr lang="ja-JP" altLang="ja-JP" sz="1000">
              <a:solidFill>
                <a:schemeClr val="dk1"/>
              </a:solidFill>
              <a:effectLst/>
              <a:latin typeface="+mn-lt"/>
              <a:ea typeface="+mn-ea"/>
              <a:cs typeface="+mn-cs"/>
            </a:rPr>
            <a:t>により</a:t>
          </a:r>
          <a:r>
            <a:rPr lang="ja-JP" altLang="en-US" sz="1000">
              <a:solidFill>
                <a:schemeClr val="dk1"/>
              </a:solidFill>
              <a:effectLst/>
              <a:latin typeface="+mn-lt"/>
              <a:ea typeface="+mn-ea"/>
              <a:cs typeface="+mn-cs"/>
            </a:rPr>
            <a:t>減少</a:t>
          </a:r>
          <a:r>
            <a:rPr lang="ja-JP" altLang="ja-JP" sz="1000">
              <a:solidFill>
                <a:schemeClr val="dk1"/>
              </a:solidFill>
              <a:effectLst/>
              <a:latin typeface="+mn-lt"/>
              <a:ea typeface="+mn-ea"/>
              <a:cs typeface="+mn-cs"/>
            </a:rPr>
            <a:t>した。</a:t>
          </a:r>
          <a:endParaRPr lang="ja-JP" altLang="ja-JP" sz="1100">
            <a:effectLst/>
          </a:endParaRPr>
        </a:p>
        <a:p>
          <a:r>
            <a:rPr lang="ja-JP" altLang="ja-JP" sz="1000">
              <a:solidFill>
                <a:schemeClr val="dk1"/>
              </a:solidFill>
              <a:effectLst/>
              <a:latin typeface="+mn-lt"/>
              <a:ea typeface="+mn-ea"/>
              <a:cs typeface="+mn-cs"/>
            </a:rPr>
            <a:t>○公営企業債等繰入見込額・・・上水道、簡易水道、下水道事業に対するものの影響が大きい。特に下水道事業については、整備</a:t>
          </a:r>
          <a:r>
            <a:rPr lang="ja-JP" altLang="en-US" sz="1000">
              <a:solidFill>
                <a:schemeClr val="dk1"/>
              </a:solidFill>
              <a:effectLst/>
              <a:latin typeface="+mn-lt"/>
              <a:ea typeface="+mn-ea"/>
              <a:cs typeface="+mn-cs"/>
            </a:rPr>
            <a:t>中であるため</a:t>
          </a:r>
          <a:r>
            <a:rPr lang="ja-JP" altLang="ja-JP" sz="1000">
              <a:solidFill>
                <a:schemeClr val="dk1"/>
              </a:solidFill>
              <a:effectLst/>
              <a:latin typeface="+mn-lt"/>
              <a:ea typeface="+mn-ea"/>
              <a:cs typeface="+mn-cs"/>
            </a:rPr>
            <a:t>事業完了までは増加傾向である。</a:t>
          </a:r>
          <a:endParaRPr lang="ja-JP" altLang="ja-JP" sz="1100">
            <a:effectLst/>
          </a:endParaRPr>
        </a:p>
        <a:p>
          <a:r>
            <a:rPr lang="ja-JP" altLang="ja-JP" sz="1000">
              <a:solidFill>
                <a:schemeClr val="dk1"/>
              </a:solidFill>
              <a:effectLst/>
              <a:latin typeface="+mn-lt"/>
              <a:ea typeface="+mn-ea"/>
              <a:cs typeface="+mn-cs"/>
            </a:rPr>
            <a:t>○組合等負担等見込額・・・加入する組合が新たな設備投等資を行わない限り著しく変化するものではなく、減少傾向にある。</a:t>
          </a:r>
          <a:endParaRPr lang="ja-JP" altLang="ja-JP" sz="1100">
            <a:effectLst/>
          </a:endParaRPr>
        </a:p>
        <a:p>
          <a:r>
            <a:rPr lang="ja-JP" altLang="ja-JP" sz="1000">
              <a:solidFill>
                <a:schemeClr val="dk1"/>
              </a:solidFill>
              <a:effectLst/>
              <a:latin typeface="+mn-lt"/>
              <a:ea typeface="+mn-ea"/>
              <a:cs typeface="+mn-cs"/>
            </a:rPr>
            <a:t>○設立法人等の負債額等負担見込額・・・揖斐川町土地開発公社に対する負担見込額である。横ばい傾向であり、公社においても取得地の積極的な整理等運営の健全化を進めていく。</a:t>
          </a:r>
          <a:endParaRPr lang="ja-JP" altLang="ja-JP" sz="1100">
            <a:effectLst/>
          </a:endParaRPr>
        </a:p>
        <a:p>
          <a:r>
            <a:rPr lang="ja-JP" altLang="ja-JP" sz="1000">
              <a:solidFill>
                <a:schemeClr val="dk1"/>
              </a:solidFill>
              <a:effectLst/>
              <a:latin typeface="+mn-lt"/>
              <a:ea typeface="+mn-ea"/>
              <a:cs typeface="+mn-cs"/>
            </a:rPr>
            <a:t>○充当可能基金・・・計画的に基金を積み立てて、</a:t>
          </a:r>
          <a:r>
            <a:rPr lang="ja-JP" altLang="en-US" sz="1000">
              <a:solidFill>
                <a:schemeClr val="dk1"/>
              </a:solidFill>
              <a:effectLst/>
              <a:latin typeface="+mn-lt"/>
              <a:ea typeface="+mn-ea"/>
              <a:cs typeface="+mn-cs"/>
            </a:rPr>
            <a:t>取崩しを極力抑えることにより</a:t>
          </a:r>
          <a:r>
            <a:rPr lang="en-US" altLang="ja-JP" sz="1000">
              <a:solidFill>
                <a:schemeClr val="dk1"/>
              </a:solidFill>
              <a:effectLst/>
              <a:latin typeface="+mn-lt"/>
              <a:ea typeface="+mn-ea"/>
              <a:cs typeface="+mn-cs"/>
            </a:rPr>
            <a:t>H25</a:t>
          </a:r>
          <a:r>
            <a:rPr lang="ja-JP" altLang="ja-JP" sz="1000">
              <a:solidFill>
                <a:schemeClr val="dk1"/>
              </a:solidFill>
              <a:effectLst/>
              <a:latin typeface="+mn-lt"/>
              <a:ea typeface="+mn-ea"/>
              <a:cs typeface="+mn-cs"/>
            </a:rPr>
            <a:t>年度末で</a:t>
          </a:r>
          <a:r>
            <a:rPr lang="en-US" altLang="ja-JP" sz="1000">
              <a:solidFill>
                <a:schemeClr val="dk1"/>
              </a:solidFill>
              <a:effectLst/>
              <a:latin typeface="+mn-lt"/>
              <a:ea typeface="+mn-ea"/>
              <a:cs typeface="+mn-cs"/>
            </a:rPr>
            <a:t>9,849</a:t>
          </a:r>
          <a:r>
            <a:rPr lang="ja-JP" altLang="ja-JP" sz="1000">
              <a:solidFill>
                <a:schemeClr val="dk1"/>
              </a:solidFill>
              <a:effectLst/>
              <a:latin typeface="+mn-lt"/>
              <a:ea typeface="+mn-ea"/>
              <a:cs typeface="+mn-cs"/>
            </a:rPr>
            <a:t>百万円となっている。</a:t>
          </a:r>
          <a:endParaRPr lang="ja-JP" altLang="ja-JP" sz="1100">
            <a:effectLst/>
          </a:endParaRPr>
        </a:p>
        <a:p>
          <a:r>
            <a:rPr lang="ja-JP" altLang="ja-JP" sz="1000">
              <a:solidFill>
                <a:schemeClr val="dk1"/>
              </a:solidFill>
              <a:effectLst/>
              <a:latin typeface="+mn-lt"/>
              <a:ea typeface="+mn-ea"/>
              <a:cs typeface="+mn-cs"/>
            </a:rPr>
            <a:t>○充当可能特定歳入・・・町営住宅の使用料が主である。入居者数に著しい増減はないが、施設の</a:t>
          </a:r>
          <a:r>
            <a:rPr lang="ja-JP" altLang="en-US" sz="1000">
              <a:solidFill>
                <a:schemeClr val="dk1"/>
              </a:solidFill>
              <a:effectLst/>
              <a:latin typeface="+mn-lt"/>
              <a:ea typeface="+mn-ea"/>
              <a:cs typeface="+mn-cs"/>
            </a:rPr>
            <a:t>老朽化</a:t>
          </a:r>
          <a:r>
            <a:rPr lang="ja-JP" altLang="ja-JP" sz="1000">
              <a:solidFill>
                <a:schemeClr val="dk1"/>
              </a:solidFill>
              <a:effectLst/>
              <a:latin typeface="+mn-lt"/>
              <a:ea typeface="+mn-ea"/>
              <a:cs typeface="+mn-cs"/>
            </a:rPr>
            <a:t>による家賃の軽減措置により減少傾向にある。</a:t>
          </a:r>
          <a:endParaRPr lang="ja-JP" altLang="ja-JP" sz="1100">
            <a:effectLst/>
          </a:endParaRPr>
        </a:p>
        <a:p>
          <a:r>
            <a:rPr lang="ja-JP" altLang="ja-JP" sz="1000">
              <a:solidFill>
                <a:schemeClr val="dk1"/>
              </a:solidFill>
              <a:effectLst/>
              <a:latin typeface="+mn-lt"/>
              <a:ea typeface="+mn-ea"/>
              <a:cs typeface="+mn-cs"/>
            </a:rPr>
            <a:t>○基準財政需要額算入見込額・・・公債費の算入見込額の増加により、年々増加している。</a:t>
          </a:r>
          <a:endParaRPr lang="ja-JP" altLang="ja-JP" sz="1100">
            <a:effectLst/>
          </a:endParaRPr>
        </a:p>
        <a:p>
          <a:r>
            <a:rPr lang="ja-JP" altLang="ja-JP" sz="1000">
              <a:solidFill>
                <a:schemeClr val="dk1"/>
              </a:solidFill>
              <a:effectLst/>
              <a:latin typeface="+mn-lt"/>
              <a:ea typeface="+mn-ea"/>
              <a:cs typeface="+mn-cs"/>
            </a:rPr>
            <a:t>○将来負担比率の分子・・・充当可能基金・特定歳入の減少に対し、基準財政需要額算入見込額の増加が著しく、分子は減少している。</a:t>
          </a:r>
          <a:endParaRPr lang="ja-JP" altLang="ja-JP" sz="11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15973568</v>
      </c>
      <c r="BO4" s="349"/>
      <c r="BP4" s="349"/>
      <c r="BQ4" s="349"/>
      <c r="BR4" s="349"/>
      <c r="BS4" s="349"/>
      <c r="BT4" s="349"/>
      <c r="BU4" s="350"/>
      <c r="BV4" s="348">
        <v>17492216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5.3</v>
      </c>
      <c r="CU4" s="355"/>
      <c r="CV4" s="355"/>
      <c r="CW4" s="355"/>
      <c r="CX4" s="355"/>
      <c r="CY4" s="355"/>
      <c r="CZ4" s="355"/>
      <c r="DA4" s="356"/>
      <c r="DB4" s="354">
        <v>3.7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14545809</v>
      </c>
      <c r="BO5" s="386"/>
      <c r="BP5" s="386"/>
      <c r="BQ5" s="386"/>
      <c r="BR5" s="386"/>
      <c r="BS5" s="386"/>
      <c r="BT5" s="386"/>
      <c r="BU5" s="387"/>
      <c r="BV5" s="385">
        <v>16969391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73.900000000000006</v>
      </c>
      <c r="CU5" s="383"/>
      <c r="CV5" s="383"/>
      <c r="CW5" s="383"/>
      <c r="CX5" s="383"/>
      <c r="CY5" s="383"/>
      <c r="CZ5" s="383"/>
      <c r="DA5" s="384"/>
      <c r="DB5" s="382">
        <v>73.099999999999994</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1427759</v>
      </c>
      <c r="BO6" s="386"/>
      <c r="BP6" s="386"/>
      <c r="BQ6" s="386"/>
      <c r="BR6" s="386"/>
      <c r="BS6" s="386"/>
      <c r="BT6" s="386"/>
      <c r="BU6" s="387"/>
      <c r="BV6" s="385">
        <v>522825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73.900000000000006</v>
      </c>
      <c r="CU6" s="423"/>
      <c r="CV6" s="423"/>
      <c r="CW6" s="423"/>
      <c r="CX6" s="423"/>
      <c r="CY6" s="423"/>
      <c r="CZ6" s="423"/>
      <c r="DA6" s="424"/>
      <c r="DB6" s="422">
        <v>78.400000000000006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851371</v>
      </c>
      <c r="BO7" s="386"/>
      <c r="BP7" s="386"/>
      <c r="BQ7" s="386"/>
      <c r="BR7" s="386"/>
      <c r="BS7" s="386"/>
      <c r="BT7" s="386"/>
      <c r="BU7" s="387"/>
      <c r="BV7" s="385">
        <v>118929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10959200</v>
      </c>
      <c r="CU7" s="386"/>
      <c r="CV7" s="386"/>
      <c r="CW7" s="386"/>
      <c r="CX7" s="386"/>
      <c r="CY7" s="386"/>
      <c r="CZ7" s="386"/>
      <c r="DA7" s="387"/>
      <c r="DB7" s="385">
        <v>10978152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576388</v>
      </c>
      <c r="BO8" s="386"/>
      <c r="BP8" s="386"/>
      <c r="BQ8" s="386"/>
      <c r="BR8" s="386"/>
      <c r="BS8" s="386"/>
      <c r="BT8" s="386"/>
      <c r="BU8" s="387"/>
      <c r="BV8" s="385">
        <v>403896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0.39</v>
      </c>
      <c r="CU8" s="426"/>
      <c r="CV8" s="426"/>
      <c r="CW8" s="426"/>
      <c r="CX8" s="426"/>
      <c r="CY8" s="426"/>
      <c r="CZ8" s="426"/>
      <c r="DA8" s="427"/>
      <c r="DB8" s="425">
        <v>0.4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23784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172492</v>
      </c>
      <c r="BO9" s="386"/>
      <c r="BP9" s="386"/>
      <c r="BQ9" s="386"/>
      <c r="BR9" s="386"/>
      <c r="BS9" s="386"/>
      <c r="BT9" s="386"/>
      <c r="BU9" s="387"/>
      <c r="BV9" s="385">
        <v>-142296</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20.7</v>
      </c>
      <c r="CU9" s="383"/>
      <c r="CV9" s="383"/>
      <c r="CW9" s="383"/>
      <c r="CX9" s="383"/>
      <c r="CY9" s="383"/>
      <c r="CZ9" s="383"/>
      <c r="DA9" s="384"/>
      <c r="DB9" s="382">
        <v>15.2</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26192</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201585</v>
      </c>
      <c r="BO10" s="386"/>
      <c r="BP10" s="386"/>
      <c r="BQ10" s="386"/>
      <c r="BR10" s="386"/>
      <c r="BS10" s="386"/>
      <c r="BT10" s="386"/>
      <c r="BU10" s="387"/>
      <c r="BV10" s="385">
        <v>301295</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v>469533</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23252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68000</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23121</v>
      </c>
      <c r="S13" s="467"/>
      <c r="T13" s="467"/>
      <c r="U13" s="467"/>
      <c r="V13" s="468"/>
      <c r="W13" s="401" t="s">
        <v>124</v>
      </c>
      <c r="X13" s="402"/>
      <c r="Y13" s="402"/>
      <c r="Z13" s="402"/>
      <c r="AA13" s="402"/>
      <c r="AB13" s="392"/>
      <c r="AC13" s="436">
        <v>587</v>
      </c>
      <c r="AD13" s="437"/>
      <c r="AE13" s="437"/>
      <c r="AF13" s="437"/>
      <c r="AG13" s="476"/>
      <c r="AH13" s="436">
        <v>875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843610</v>
      </c>
      <c r="BO13" s="386"/>
      <c r="BP13" s="386"/>
      <c r="BQ13" s="386"/>
      <c r="BR13" s="386"/>
      <c r="BS13" s="386"/>
      <c r="BT13" s="386"/>
      <c r="BU13" s="387"/>
      <c r="BV13" s="385">
        <v>90999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7.5</v>
      </c>
      <c r="CU13" s="383"/>
      <c r="CV13" s="383"/>
      <c r="CW13" s="383"/>
      <c r="CX13" s="383"/>
      <c r="CY13" s="383"/>
      <c r="CZ13" s="383"/>
      <c r="DA13" s="384"/>
      <c r="DB13" s="382">
        <v>7.6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23583</v>
      </c>
      <c r="S14" s="467"/>
      <c r="T14" s="467"/>
      <c r="U14" s="467"/>
      <c r="V14" s="468"/>
      <c r="W14" s="375"/>
      <c r="X14" s="376"/>
      <c r="Y14" s="376"/>
      <c r="Z14" s="376"/>
      <c r="AA14" s="376"/>
      <c r="AB14" s="365"/>
      <c r="AC14" s="469">
        <v>5.4</v>
      </c>
      <c r="AD14" s="470"/>
      <c r="AE14" s="470"/>
      <c r="AF14" s="470"/>
      <c r="AG14" s="471"/>
      <c r="AH14" s="469">
        <v>6.6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23443</v>
      </c>
      <c r="S15" s="467"/>
      <c r="T15" s="467"/>
      <c r="U15" s="467"/>
      <c r="V15" s="468"/>
      <c r="W15" s="401" t="s">
        <v>131</v>
      </c>
      <c r="X15" s="402"/>
      <c r="Y15" s="402"/>
      <c r="Z15" s="402"/>
      <c r="AA15" s="402"/>
      <c r="AB15" s="392"/>
      <c r="AC15" s="436">
        <v>4090</v>
      </c>
      <c r="AD15" s="437"/>
      <c r="AE15" s="437"/>
      <c r="AF15" s="437"/>
      <c r="AG15" s="476"/>
      <c r="AH15" s="436">
        <v>5430</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2712588</v>
      </c>
      <c r="BO15" s="349"/>
      <c r="BP15" s="349"/>
      <c r="BQ15" s="349"/>
      <c r="BR15" s="349"/>
      <c r="BS15" s="349"/>
      <c r="BT15" s="349"/>
      <c r="BU15" s="350"/>
      <c r="BV15" s="348">
        <v>2915686</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37.5</v>
      </c>
      <c r="AD16" s="470"/>
      <c r="AE16" s="470"/>
      <c r="AF16" s="470"/>
      <c r="AG16" s="471"/>
      <c r="AH16" s="469">
        <v>40.9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7267207</v>
      </c>
      <c r="BO16" s="386"/>
      <c r="BP16" s="386"/>
      <c r="BQ16" s="386"/>
      <c r="BR16" s="386"/>
      <c r="BS16" s="386"/>
      <c r="BT16" s="386"/>
      <c r="BU16" s="387"/>
      <c r="BV16" s="385">
        <v>7169965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6219</v>
      </c>
      <c r="AD17" s="437"/>
      <c r="AE17" s="437"/>
      <c r="AF17" s="437"/>
      <c r="AG17" s="476"/>
      <c r="AH17" s="436">
        <v>6936</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3481972</v>
      </c>
      <c r="BO17" s="386"/>
      <c r="BP17" s="386"/>
      <c r="BQ17" s="386"/>
      <c r="BR17" s="386"/>
      <c r="BS17" s="386"/>
      <c r="BT17" s="386"/>
      <c r="BU17" s="387"/>
      <c r="BV17" s="385">
        <v>3752654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803.68</v>
      </c>
      <c r="M18" s="498"/>
      <c r="N18" s="498"/>
      <c r="O18" s="498"/>
      <c r="P18" s="498"/>
      <c r="Q18" s="498"/>
      <c r="R18" s="499"/>
      <c r="S18" s="499"/>
      <c r="T18" s="499"/>
      <c r="U18" s="499"/>
      <c r="V18" s="500"/>
      <c r="W18" s="403"/>
      <c r="X18" s="404"/>
      <c r="Y18" s="404"/>
      <c r="Z18" s="404"/>
      <c r="AA18" s="404"/>
      <c r="AB18" s="395"/>
      <c r="AC18" s="501">
        <v>57.1</v>
      </c>
      <c r="AD18" s="502"/>
      <c r="AE18" s="502"/>
      <c r="AF18" s="502"/>
      <c r="AG18" s="503"/>
      <c r="AH18" s="501">
        <v>52.2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7665573</v>
      </c>
      <c r="BO18" s="386"/>
      <c r="BP18" s="386"/>
      <c r="BQ18" s="386"/>
      <c r="BR18" s="386"/>
      <c r="BS18" s="386"/>
      <c r="BT18" s="386"/>
      <c r="BU18" s="387"/>
      <c r="BV18" s="385">
        <v>7879763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30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11616813</v>
      </c>
      <c r="BO19" s="386"/>
      <c r="BP19" s="386"/>
      <c r="BQ19" s="386"/>
      <c r="BR19" s="386"/>
      <c r="BS19" s="386"/>
      <c r="BT19" s="386"/>
      <c r="BU19" s="387"/>
      <c r="BV19" s="385">
        <v>12155976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7742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17380074</v>
      </c>
      <c r="BO23" s="386"/>
      <c r="BP23" s="386"/>
      <c r="BQ23" s="386"/>
      <c r="BR23" s="386"/>
      <c r="BS23" s="386"/>
      <c r="BT23" s="386"/>
      <c r="BU23" s="387"/>
      <c r="BV23" s="385">
        <v>18251311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7500</v>
      </c>
      <c r="R24" s="437"/>
      <c r="S24" s="437"/>
      <c r="T24" s="437"/>
      <c r="U24" s="437"/>
      <c r="V24" s="476"/>
      <c r="W24" s="531"/>
      <c r="X24" s="519"/>
      <c r="Y24" s="520"/>
      <c r="Z24" s="435" t="s">
        <v>154</v>
      </c>
      <c r="AA24" s="415"/>
      <c r="AB24" s="415"/>
      <c r="AC24" s="415"/>
      <c r="AD24" s="415"/>
      <c r="AE24" s="415"/>
      <c r="AF24" s="415"/>
      <c r="AG24" s="416"/>
      <c r="AH24" s="436">
        <v>289</v>
      </c>
      <c r="AI24" s="437"/>
      <c r="AJ24" s="437"/>
      <c r="AK24" s="437"/>
      <c r="AL24" s="476"/>
      <c r="AM24" s="436">
        <v>876248</v>
      </c>
      <c r="AN24" s="437"/>
      <c r="AO24" s="437"/>
      <c r="AP24" s="437"/>
      <c r="AQ24" s="437"/>
      <c r="AR24" s="476"/>
      <c r="AS24" s="436">
        <v>3032</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11097603</v>
      </c>
      <c r="BO24" s="386"/>
      <c r="BP24" s="386"/>
      <c r="BQ24" s="386"/>
      <c r="BR24" s="386"/>
      <c r="BS24" s="386"/>
      <c r="BT24" s="386"/>
      <c r="BU24" s="387"/>
      <c r="BV24" s="385">
        <v>11277087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6000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1492604</v>
      </c>
      <c r="BO25" s="349"/>
      <c r="BP25" s="349"/>
      <c r="BQ25" s="349"/>
      <c r="BR25" s="349"/>
      <c r="BS25" s="349"/>
      <c r="BT25" s="349"/>
      <c r="BU25" s="350"/>
      <c r="BV25" s="348">
        <v>1783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5300</v>
      </c>
      <c r="R26" s="437"/>
      <c r="S26" s="437"/>
      <c r="T26" s="437"/>
      <c r="U26" s="437"/>
      <c r="V26" s="476"/>
      <c r="W26" s="531"/>
      <c r="X26" s="519"/>
      <c r="Y26" s="520"/>
      <c r="Z26" s="435" t="s">
        <v>160</v>
      </c>
      <c r="AA26" s="539"/>
      <c r="AB26" s="539"/>
      <c r="AC26" s="539"/>
      <c r="AD26" s="539"/>
      <c r="AE26" s="539"/>
      <c r="AF26" s="539"/>
      <c r="AG26" s="540"/>
      <c r="AH26" s="436">
        <v>19</v>
      </c>
      <c r="AI26" s="437"/>
      <c r="AJ26" s="437"/>
      <c r="AK26" s="437"/>
      <c r="AL26" s="476"/>
      <c r="AM26" s="436">
        <v>42465</v>
      </c>
      <c r="AN26" s="437"/>
      <c r="AO26" s="437"/>
      <c r="AP26" s="437"/>
      <c r="AQ26" s="437"/>
      <c r="AR26" s="476"/>
      <c r="AS26" s="436">
        <v>2235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3000</v>
      </c>
      <c r="R27" s="437"/>
      <c r="S27" s="437"/>
      <c r="T27" s="437"/>
      <c r="U27" s="437"/>
      <c r="V27" s="476"/>
      <c r="W27" s="531"/>
      <c r="X27" s="519"/>
      <c r="Y27" s="520"/>
      <c r="Z27" s="435" t="s">
        <v>163</v>
      </c>
      <c r="AA27" s="415"/>
      <c r="AB27" s="415"/>
      <c r="AC27" s="415"/>
      <c r="AD27" s="415"/>
      <c r="AE27" s="415"/>
      <c r="AF27" s="415"/>
      <c r="AG27" s="416"/>
      <c r="AH27" s="436">
        <v>5</v>
      </c>
      <c r="AI27" s="437"/>
      <c r="AJ27" s="437"/>
      <c r="AK27" s="437"/>
      <c r="AL27" s="476"/>
      <c r="AM27" s="436">
        <v>15865</v>
      </c>
      <c r="AN27" s="437"/>
      <c r="AO27" s="437"/>
      <c r="AP27" s="437"/>
      <c r="AQ27" s="437"/>
      <c r="AR27" s="476"/>
      <c r="AS27" s="436">
        <v>3173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1214812</v>
      </c>
      <c r="BO27" s="553"/>
      <c r="BP27" s="553"/>
      <c r="BQ27" s="553"/>
      <c r="BR27" s="553"/>
      <c r="BS27" s="553"/>
      <c r="BT27" s="553"/>
      <c r="BU27" s="554"/>
      <c r="BV27" s="552">
        <v>1214435</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2600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2473515</v>
      </c>
      <c r="BO28" s="349"/>
      <c r="BP28" s="349"/>
      <c r="BQ28" s="349"/>
      <c r="BR28" s="349"/>
      <c r="BS28" s="349"/>
      <c r="BT28" s="349"/>
      <c r="BU28" s="350"/>
      <c r="BV28" s="348">
        <v>2271930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14</v>
      </c>
      <c r="M29" s="437"/>
      <c r="N29" s="437"/>
      <c r="O29" s="437"/>
      <c r="P29" s="476"/>
      <c r="Q29" s="436">
        <v>2500</v>
      </c>
      <c r="R29" s="437"/>
      <c r="S29" s="437"/>
      <c r="T29" s="437"/>
      <c r="U29" s="437"/>
      <c r="V29" s="476"/>
      <c r="W29" s="531"/>
      <c r="X29" s="519"/>
      <c r="Y29" s="520"/>
      <c r="Z29" s="435" t="s">
        <v>170</v>
      </c>
      <c r="AA29" s="415"/>
      <c r="AB29" s="415"/>
      <c r="AC29" s="415"/>
      <c r="AD29" s="415"/>
      <c r="AE29" s="415"/>
      <c r="AF29" s="415"/>
      <c r="AG29" s="416"/>
      <c r="AH29" s="436">
        <v>294</v>
      </c>
      <c r="AI29" s="437"/>
      <c r="AJ29" s="437"/>
      <c r="AK29" s="437"/>
      <c r="AL29" s="476"/>
      <c r="AM29" s="436">
        <v>892113</v>
      </c>
      <c r="AN29" s="437"/>
      <c r="AO29" s="437"/>
      <c r="AP29" s="437"/>
      <c r="AQ29" s="437"/>
      <c r="AR29" s="476"/>
      <c r="AS29" s="436">
        <v>3034</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666775</v>
      </c>
      <c r="BO29" s="386"/>
      <c r="BP29" s="386"/>
      <c r="BQ29" s="386"/>
      <c r="BR29" s="386"/>
      <c r="BS29" s="386"/>
      <c r="BT29" s="386"/>
      <c r="BU29" s="387"/>
      <c r="BV29" s="385">
        <v>677868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91.7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7728532</v>
      </c>
      <c r="BO30" s="553"/>
      <c r="BP30" s="553"/>
      <c r="BQ30" s="553"/>
      <c r="BR30" s="553"/>
      <c r="BS30" s="553"/>
      <c r="BT30" s="553"/>
      <c r="BU30" s="554"/>
      <c r="BV30" s="552">
        <v>7966530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6</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IF('各会計、関係団体の財政状況及び健全化判断比率'!B31="","",'各会計、関係団体の財政状況及び健全化判断比率'!B31)</f>
        <v>上水道事業会計</v>
      </c>
      <c r="AP34" s="565"/>
      <c r="AQ34" s="565"/>
      <c r="AR34" s="565"/>
      <c r="AS34" s="565"/>
      <c r="AT34" s="565"/>
      <c r="AU34" s="565"/>
      <c r="AV34" s="565"/>
      <c r="AW34" s="565"/>
      <c r="AX34" s="565"/>
      <c r="AY34" s="565"/>
      <c r="AZ34" s="565"/>
      <c r="BA34" s="565"/>
      <c r="BB34" s="565"/>
      <c r="BC34" s="565"/>
      <c r="BD34" s="165"/>
      <c r="BE34" s="564">
        <f>IF(BG34="","",MAX(C34:D43,U34:V43,AM34:AN43)+1)</f>
        <v>10</v>
      </c>
      <c r="BF34" s="564"/>
      <c r="BG34" s="565" t="str">
        <f>IF('各会計、関係団体の財政状況及び健全化判断比率'!B32="","",'各会計、関係団体の財政状況及び健全化判断比率'!B32)</f>
        <v>大和簡易水道特別会計</v>
      </c>
      <c r="BH34" s="565"/>
      <c r="BI34" s="565"/>
      <c r="BJ34" s="565"/>
      <c r="BK34" s="565"/>
      <c r="BL34" s="565"/>
      <c r="BM34" s="565"/>
      <c r="BN34" s="565"/>
      <c r="BO34" s="565"/>
      <c r="BP34" s="565"/>
      <c r="BQ34" s="565"/>
      <c r="BR34" s="565"/>
      <c r="BS34" s="565"/>
      <c r="BT34" s="565"/>
      <c r="BU34" s="565"/>
      <c r="BV34" s="165"/>
      <c r="BW34" s="564">
        <f>IF(BY34="","",MAX(C34:D43,U34:V43,AM34:AN43,BE34:BF43)+1)</f>
        <v>18</v>
      </c>
      <c r="BX34" s="564"/>
      <c r="BY34" s="565" t="str">
        <f>IF('各会計、関係団体の財政状況及び健全化判断比率'!B68="","",'各会計、関係団体の財政状況及び健全化判断比率'!B68)</f>
        <v>大垣衛生施設組合（一般会計）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28</v>
      </c>
      <c r="CP34" s="564"/>
      <c r="CQ34" s="565" t="str">
        <f>IF('各会計、関係団体の財政状況及び健全化判断比率'!BS7="","",'各会計、関係団体の財政状況及び健全化判断比率'!BS7)</f>
        <v>揖斐川町土地開発公社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谷汲中央診療所特別会計</v>
      </c>
      <c r="F35" s="565"/>
      <c r="G35" s="565"/>
      <c r="H35" s="565"/>
      <c r="I35" s="565"/>
      <c r="J35" s="565"/>
      <c r="K35" s="565"/>
      <c r="L35" s="565"/>
      <c r="M35" s="565"/>
      <c r="N35" s="565"/>
      <c r="O35" s="565"/>
      <c r="P35" s="565"/>
      <c r="Q35" s="565"/>
      <c r="R35" s="565"/>
      <c r="S35" s="565"/>
      <c r="T35" s="165"/>
      <c r="U35" s="564">
        <f>IF(W35="","",U34+1)</f>
        <v>7</v>
      </c>
      <c r="V35" s="564"/>
      <c r="W35" s="565" t="str">
        <f>IF('各会計、関係団体の財政状況及び健全化判断比率'!B29="","",'各会計、関係団体の財政状況及び健全化判断比率'!B29)</f>
        <v>国民健康保険直診勘定特別会計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11</v>
      </c>
      <c r="BF35" s="564"/>
      <c r="BG35" s="565" t="str">
        <f>IF('各会計、関係団体の財政状況及び健全化判断比率'!B33="","",'各会計、関係団体の財政状況及び健全化判断比率'!B33)</f>
        <v>脛永簡易水道特別会計</v>
      </c>
      <c r="BH35" s="565"/>
      <c r="BI35" s="565"/>
      <c r="BJ35" s="565"/>
      <c r="BK35" s="565"/>
      <c r="BL35" s="565"/>
      <c r="BM35" s="565"/>
      <c r="BN35" s="565"/>
      <c r="BO35" s="565"/>
      <c r="BP35" s="565"/>
      <c r="BQ35" s="565"/>
      <c r="BR35" s="565"/>
      <c r="BS35" s="565"/>
      <c r="BT35" s="565"/>
      <c r="BU35" s="565"/>
      <c r="BV35" s="165"/>
      <c r="BW35" s="564">
        <f t="shared" ref="BW35:BW43" si="2">IF(BY35="","",BW34+1)</f>
        <v>19</v>
      </c>
      <c r="BX35" s="564"/>
      <c r="BY35" s="565" t="str">
        <f>IF('各会計、関係団体の財政状況及び健全化判断比率'!B69="","",'各会計、関係団体の財政状況及び健全化判断比率'!B69)</f>
        <v>揖斐川水防事務組合（一般会計）</v>
      </c>
      <c r="BZ35" s="565"/>
      <c r="CA35" s="565"/>
      <c r="CB35" s="565"/>
      <c r="CC35" s="565"/>
      <c r="CD35" s="565"/>
      <c r="CE35" s="565"/>
      <c r="CF35" s="565"/>
      <c r="CG35" s="565"/>
      <c r="CH35" s="565"/>
      <c r="CI35" s="565"/>
      <c r="CJ35" s="565"/>
      <c r="CK35" s="565"/>
      <c r="CL35" s="565"/>
      <c r="CM35" s="565"/>
      <c r="CN35" s="165"/>
      <c r="CO35" s="564">
        <f t="shared" ref="CO35:CO43" si="3">IF(CQ35="","",CO34+1)</f>
        <v>29</v>
      </c>
      <c r="CP35" s="564"/>
      <c r="CQ35" s="565" t="str">
        <f>IF('各会計、関係団体の財政状況及び健全化判断比率'!BS8="","",'各会計、関係団体の財政状況及び健全化判断比率'!BS8)</f>
        <v>サンシャイン春日</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杉原地域土地取得等特別会計</v>
      </c>
      <c r="F36" s="565"/>
      <c r="G36" s="565"/>
      <c r="H36" s="565"/>
      <c r="I36" s="565"/>
      <c r="J36" s="565"/>
      <c r="K36" s="565"/>
      <c r="L36" s="565"/>
      <c r="M36" s="565"/>
      <c r="N36" s="565"/>
      <c r="O36" s="565"/>
      <c r="P36" s="565"/>
      <c r="Q36" s="565"/>
      <c r="R36" s="565"/>
      <c r="S36" s="565"/>
      <c r="T36" s="165"/>
      <c r="U36" s="564">
        <f t="shared" ref="U36:U43" si="4">IF(W36="","",U35+1)</f>
        <v>8</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12</v>
      </c>
      <c r="BF36" s="564"/>
      <c r="BG36" s="565" t="str">
        <f>IF('各会計、関係団体の財政状況及び健全化判断比率'!B34="","",'各会計、関係団体の財政状況及び健全化判断比率'!B34)</f>
        <v>市場簡易水道特別会計</v>
      </c>
      <c r="BH36" s="565"/>
      <c r="BI36" s="565"/>
      <c r="BJ36" s="565"/>
      <c r="BK36" s="565"/>
      <c r="BL36" s="565"/>
      <c r="BM36" s="565"/>
      <c r="BN36" s="565"/>
      <c r="BO36" s="565"/>
      <c r="BP36" s="565"/>
      <c r="BQ36" s="565"/>
      <c r="BR36" s="565"/>
      <c r="BS36" s="565"/>
      <c r="BT36" s="565"/>
      <c r="BU36" s="565"/>
      <c r="BV36" s="165"/>
      <c r="BW36" s="564">
        <f t="shared" si="2"/>
        <v>20</v>
      </c>
      <c r="BX36" s="564"/>
      <c r="BY36" s="565" t="str">
        <f>IF('各会計、関係団体の財政状況及び健全化判断比率'!B70="","",'各会計、関係団体の財政状況及び健全化判断比率'!B70)</f>
        <v>揖斐郡養基小学校養基保育所組合（一般会計）</v>
      </c>
      <c r="BZ36" s="565"/>
      <c r="CA36" s="565"/>
      <c r="CB36" s="565"/>
      <c r="CC36" s="565"/>
      <c r="CD36" s="565"/>
      <c r="CE36" s="565"/>
      <c r="CF36" s="565"/>
      <c r="CG36" s="565"/>
      <c r="CH36" s="565"/>
      <c r="CI36" s="565"/>
      <c r="CJ36" s="565"/>
      <c r="CK36" s="565"/>
      <c r="CL36" s="565"/>
      <c r="CM36" s="565"/>
      <c r="CN36" s="165"/>
      <c r="CO36" s="564">
        <f t="shared" si="3"/>
        <v>30</v>
      </c>
      <c r="CP36" s="564"/>
      <c r="CQ36" s="565" t="str">
        <f>IF('各会計、関係団体の財政状況及び健全化判断比率'!BS9="","",'各会計、関係団体の財政状況及び健全化判断比率'!BS9)</f>
        <v>いびがわ</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f>IF(E37="","",C36+1)</f>
        <v>4</v>
      </c>
      <c r="D37" s="564"/>
      <c r="E37" s="565" t="str">
        <f>IF('各会計、関係団体の財政状況及び健全化判断比率'!B10="","",'各会計、関係団体の財政状況及び健全化判断比率'!B10)</f>
        <v>徳山ダム上流域公有地化特別会計</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13</v>
      </c>
      <c r="BF37" s="564"/>
      <c r="BG37" s="565" t="str">
        <f>IF('各会計、関係団体の財政状況及び健全化判断比率'!B35="","",'各会計、関係団体の財政状況及び健全化判断比率'!B35)</f>
        <v>谷汲簡易水道特別会計</v>
      </c>
      <c r="BH37" s="565"/>
      <c r="BI37" s="565"/>
      <c r="BJ37" s="565"/>
      <c r="BK37" s="565"/>
      <c r="BL37" s="565"/>
      <c r="BM37" s="565"/>
      <c r="BN37" s="565"/>
      <c r="BO37" s="565"/>
      <c r="BP37" s="565"/>
      <c r="BQ37" s="565"/>
      <c r="BR37" s="565"/>
      <c r="BS37" s="565"/>
      <c r="BT37" s="565"/>
      <c r="BU37" s="565"/>
      <c r="BV37" s="165"/>
      <c r="BW37" s="564">
        <f t="shared" si="2"/>
        <v>21</v>
      </c>
      <c r="BX37" s="564"/>
      <c r="BY37" s="565" t="str">
        <f>IF('各会計、関係団体の財政状況及び健全化判断比率'!B71="","",'各会計、関係団体の財政状況及び健全化判断比率'!B71)</f>
        <v>岐阜県市町村会館組合（一般会計）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f t="shared" ref="C38:C43" si="5">IF(E38="","",C37+1)</f>
        <v>5</v>
      </c>
      <c r="D38" s="564"/>
      <c r="E38" s="565" t="str">
        <f>IF('各会計、関係団体の財政状況及び健全化判断比率'!B11="","",'各会計、関係団体の財政状況及び健全化判断比率'!B11)</f>
        <v>地域情報特別会計</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14</v>
      </c>
      <c r="BF38" s="564"/>
      <c r="BG38" s="565" t="str">
        <f>IF('各会計、関係団体の財政状況及び健全化判断比率'!B36="","",'各会計、関係団体の財政状況及び健全化判断比率'!B36)</f>
        <v>北部簡易水道特別会計</v>
      </c>
      <c r="BH38" s="565"/>
      <c r="BI38" s="565"/>
      <c r="BJ38" s="565"/>
      <c r="BK38" s="565"/>
      <c r="BL38" s="565"/>
      <c r="BM38" s="565"/>
      <c r="BN38" s="565"/>
      <c r="BO38" s="565"/>
      <c r="BP38" s="565"/>
      <c r="BQ38" s="565"/>
      <c r="BR38" s="565"/>
      <c r="BS38" s="565"/>
      <c r="BT38" s="565"/>
      <c r="BU38" s="565"/>
      <c r="BV38" s="165"/>
      <c r="BW38" s="564">
        <f t="shared" si="2"/>
        <v>22</v>
      </c>
      <c r="BX38" s="564"/>
      <c r="BY38" s="565" t="str">
        <f>IF('各会計、関係団体の財政状況及び健全化判断比率'!B72="","",'各会計、関係団体の財政状況及び健全化判断比率'!B72)</f>
        <v>樫原谷林野組合（一般会計）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15</v>
      </c>
      <c r="BF39" s="564"/>
      <c r="BG39" s="565" t="str">
        <f>IF('各会計、関係団体の財政状況及び健全化判断比率'!B37="","",'各会計、関係団体の財政状況及び健全化判断比率'!B37)</f>
        <v>農業集落排水事業特別会計</v>
      </c>
      <c r="BH39" s="565"/>
      <c r="BI39" s="565"/>
      <c r="BJ39" s="565"/>
      <c r="BK39" s="565"/>
      <c r="BL39" s="565"/>
      <c r="BM39" s="565"/>
      <c r="BN39" s="565"/>
      <c r="BO39" s="565"/>
      <c r="BP39" s="565"/>
      <c r="BQ39" s="565"/>
      <c r="BR39" s="565"/>
      <c r="BS39" s="565"/>
      <c r="BT39" s="565"/>
      <c r="BU39" s="565"/>
      <c r="BV39" s="165"/>
      <c r="BW39" s="564">
        <f t="shared" si="2"/>
        <v>23</v>
      </c>
      <c r="BX39" s="564"/>
      <c r="BY39" s="565" t="str">
        <f>IF('各会計、関係団体の財政状況及び健全化判断比率'!B73="","",'各会計、関係団体の財政状況及び健全化判断比率'!B73)</f>
        <v>足打谷林野組合（一般会計）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f t="shared" si="1"/>
        <v>16</v>
      </c>
      <c r="BF40" s="564"/>
      <c r="BG40" s="565" t="str">
        <f>IF('各会計、関係団体の財政状況及び健全化判断比率'!B38="","",'各会計、関係団体の財政状況及び健全化判断比率'!B38)</f>
        <v>公共下水道事業特別会計</v>
      </c>
      <c r="BH40" s="565"/>
      <c r="BI40" s="565"/>
      <c r="BJ40" s="565"/>
      <c r="BK40" s="565"/>
      <c r="BL40" s="565"/>
      <c r="BM40" s="565"/>
      <c r="BN40" s="565"/>
      <c r="BO40" s="565"/>
      <c r="BP40" s="565"/>
      <c r="BQ40" s="565"/>
      <c r="BR40" s="565"/>
      <c r="BS40" s="565"/>
      <c r="BT40" s="565"/>
      <c r="BU40" s="565"/>
      <c r="BV40" s="165"/>
      <c r="BW40" s="564">
        <f t="shared" si="2"/>
        <v>24</v>
      </c>
      <c r="BX40" s="564"/>
      <c r="BY40" s="565" t="str">
        <f>IF('各会計、関係団体の財政状況及び健全化判断比率'!B74="","",'各会計、関係団体の財政状況及び健全化判断比率'!B74)</f>
        <v>岐阜県市町村職員退職手当組合（一般会計）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f t="shared" si="1"/>
        <v>17</v>
      </c>
      <c r="BF41" s="564"/>
      <c r="BG41" s="565" t="str">
        <f>IF('各会計、関係団体の財政状況及び健全化判断比率'!B39="","",'各会計、関係団体の財政状況及び健全化判断比率'!B39)</f>
        <v>個別排水事業特別会計</v>
      </c>
      <c r="BH41" s="565"/>
      <c r="BI41" s="565"/>
      <c r="BJ41" s="565"/>
      <c r="BK41" s="565"/>
      <c r="BL41" s="565"/>
      <c r="BM41" s="565"/>
      <c r="BN41" s="565"/>
      <c r="BO41" s="565"/>
      <c r="BP41" s="565"/>
      <c r="BQ41" s="565"/>
      <c r="BR41" s="565"/>
      <c r="BS41" s="565"/>
      <c r="BT41" s="565"/>
      <c r="BU41" s="565"/>
      <c r="BV41" s="165"/>
      <c r="BW41" s="564">
        <f t="shared" si="2"/>
        <v>25</v>
      </c>
      <c r="BX41" s="564"/>
      <c r="BY41" s="565" t="str">
        <f>IF('各会計、関係団体の財政状況及び健全化判断比率'!B75="","",'各会計、関係団体の財政状況及び健全化判断比率'!B75)</f>
        <v>揖斐郡消防組合（一般会計）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26</v>
      </c>
      <c r="BX42" s="564"/>
      <c r="BY42" s="565" t="str">
        <f>IF('各会計、関係団体の財政状況及び健全化判断比率'!B76="","",'各会計、関係団体の財政状況及び健全化判断比率'!B76)</f>
        <v>西濃環境整備組合（一般会計）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27</v>
      </c>
      <c r="BX43" s="564"/>
      <c r="BY43" s="565" t="str">
        <f>IF('各会計、関係団体の財政状況及び健全化判断比率'!B77="","",'各会計、関係団体の財政状況及び健全化判断比率'!B77)</f>
        <v>揖斐広域連合（一般会計）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 zoomScale="75" zoomScaleNormal="75" zoomScaleSheetLayoutView="100" workbookViewId="0">
      <selection activeCell="L45" sqref="L45"/>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526</v>
      </c>
      <c r="J40" s="79" t="s">
        <v>527</v>
      </c>
      <c r="K40" s="79" t="s">
        <v>528</v>
      </c>
      <c r="L40" s="79" t="s">
        <v>529</v>
      </c>
      <c r="M40" s="80" t="s">
        <v>530</v>
      </c>
    </row>
    <row r="41" spans="2:13" ht="27.75" customHeight="1" x14ac:dyDescent="0.15">
      <c r="B41" s="1170" t="s">
        <v>24</v>
      </c>
      <c r="C41" s="1171"/>
      <c r="D41" s="81"/>
      <c r="E41" s="1176" t="s">
        <v>25</v>
      </c>
      <c r="F41" s="1176"/>
      <c r="G41" s="1176"/>
      <c r="H41" s="1177"/>
      <c r="I41" s="82">
        <v>16689</v>
      </c>
      <c r="J41" s="83">
        <v>17043</v>
      </c>
      <c r="K41" s="83">
        <v>16995</v>
      </c>
      <c r="L41" s="83">
        <v>18251</v>
      </c>
      <c r="M41" s="84">
        <v>17380</v>
      </c>
    </row>
    <row r="42" spans="2:13" ht="27.75" customHeight="1" x14ac:dyDescent="0.15">
      <c r="B42" s="1172"/>
      <c r="C42" s="1173"/>
      <c r="D42" s="85"/>
      <c r="E42" s="1178" t="s">
        <v>26</v>
      </c>
      <c r="F42" s="1178"/>
      <c r="G42" s="1178"/>
      <c r="H42" s="1179"/>
      <c r="I42" s="86" t="s">
        <v>486</v>
      </c>
      <c r="J42" s="87" t="s">
        <v>486</v>
      </c>
      <c r="K42" s="87" t="s">
        <v>486</v>
      </c>
      <c r="L42" s="87" t="s">
        <v>486</v>
      </c>
      <c r="M42" s="88" t="s">
        <v>486</v>
      </c>
    </row>
    <row r="43" spans="2:13" ht="27.75" customHeight="1" x14ac:dyDescent="0.15">
      <c r="B43" s="1172"/>
      <c r="C43" s="1173"/>
      <c r="D43" s="85"/>
      <c r="E43" s="1178" t="s">
        <v>27</v>
      </c>
      <c r="F43" s="1178"/>
      <c r="G43" s="1178"/>
      <c r="H43" s="1179"/>
      <c r="I43" s="86">
        <v>4913</v>
      </c>
      <c r="J43" s="87">
        <v>5243</v>
      </c>
      <c r="K43" s="87">
        <v>5924</v>
      </c>
      <c r="L43" s="87">
        <v>6547</v>
      </c>
      <c r="M43" s="88">
        <v>7313</v>
      </c>
    </row>
    <row r="44" spans="2:13" ht="27.75" customHeight="1" x14ac:dyDescent="0.15">
      <c r="B44" s="1172"/>
      <c r="C44" s="1173"/>
      <c r="D44" s="85"/>
      <c r="E44" s="1178" t="s">
        <v>28</v>
      </c>
      <c r="F44" s="1178"/>
      <c r="G44" s="1178"/>
      <c r="H44" s="1179"/>
      <c r="I44" s="86">
        <v>992</v>
      </c>
      <c r="J44" s="87">
        <v>871</v>
      </c>
      <c r="K44" s="87">
        <v>758</v>
      </c>
      <c r="L44" s="87">
        <v>951</v>
      </c>
      <c r="M44" s="88">
        <v>771</v>
      </c>
    </row>
    <row r="45" spans="2:13" ht="27.75" customHeight="1" x14ac:dyDescent="0.15">
      <c r="B45" s="1172"/>
      <c r="C45" s="1173"/>
      <c r="D45" s="85"/>
      <c r="E45" s="1178" t="s">
        <v>29</v>
      </c>
      <c r="F45" s="1178"/>
      <c r="G45" s="1178"/>
      <c r="H45" s="1179"/>
      <c r="I45" s="86">
        <v>1661</v>
      </c>
      <c r="J45" s="87">
        <v>1648</v>
      </c>
      <c r="K45" s="87">
        <v>1700</v>
      </c>
      <c r="L45" s="87">
        <v>1833</v>
      </c>
      <c r="M45" s="88">
        <v>1900</v>
      </c>
    </row>
    <row r="46" spans="2:13" ht="27.75" customHeight="1" x14ac:dyDescent="0.15">
      <c r="B46" s="1172"/>
      <c r="C46" s="1173"/>
      <c r="D46" s="85"/>
      <c r="E46" s="1178" t="s">
        <v>30</v>
      </c>
      <c r="F46" s="1178"/>
      <c r="G46" s="1178"/>
      <c r="H46" s="1179"/>
      <c r="I46" s="86">
        <v>311</v>
      </c>
      <c r="J46" s="87">
        <v>315</v>
      </c>
      <c r="K46" s="87">
        <v>319</v>
      </c>
      <c r="L46" s="87">
        <v>312</v>
      </c>
      <c r="M46" s="88">
        <v>313</v>
      </c>
    </row>
    <row r="47" spans="2:13" ht="27.75" customHeight="1" x14ac:dyDescent="0.15">
      <c r="B47" s="1172"/>
      <c r="C47" s="1173"/>
      <c r="D47" s="85"/>
      <c r="E47" s="1178" t="s">
        <v>31</v>
      </c>
      <c r="F47" s="1178"/>
      <c r="G47" s="1178"/>
      <c r="H47" s="1179"/>
      <c r="I47" s="86" t="s">
        <v>486</v>
      </c>
      <c r="J47" s="87" t="s">
        <v>486</v>
      </c>
      <c r="K47" s="87" t="s">
        <v>486</v>
      </c>
      <c r="L47" s="87" t="s">
        <v>486</v>
      </c>
      <c r="M47" s="88" t="s">
        <v>486</v>
      </c>
    </row>
    <row r="48" spans="2:13" ht="27.75" customHeight="1" x14ac:dyDescent="0.15">
      <c r="B48" s="1174"/>
      <c r="C48" s="1175"/>
      <c r="D48" s="85"/>
      <c r="E48" s="1178" t="s">
        <v>32</v>
      </c>
      <c r="F48" s="1178"/>
      <c r="G48" s="1178"/>
      <c r="H48" s="1179"/>
      <c r="I48" s="86" t="s">
        <v>486</v>
      </c>
      <c r="J48" s="87" t="s">
        <v>486</v>
      </c>
      <c r="K48" s="87" t="s">
        <v>486</v>
      </c>
      <c r="L48" s="87" t="s">
        <v>486</v>
      </c>
      <c r="M48" s="88" t="s">
        <v>486</v>
      </c>
    </row>
    <row r="49" spans="2:13" ht="27.75" customHeight="1" x14ac:dyDescent="0.15">
      <c r="B49" s="1180" t="s">
        <v>33</v>
      </c>
      <c r="C49" s="1181"/>
      <c r="D49" s="89"/>
      <c r="E49" s="1178" t="s">
        <v>34</v>
      </c>
      <c r="F49" s="1178"/>
      <c r="G49" s="1178"/>
      <c r="H49" s="1179"/>
      <c r="I49" s="86">
        <v>5275</v>
      </c>
      <c r="J49" s="87">
        <v>5650</v>
      </c>
      <c r="K49" s="87">
        <v>5884</v>
      </c>
      <c r="L49" s="87">
        <v>10130</v>
      </c>
      <c r="M49" s="88">
        <v>9849</v>
      </c>
    </row>
    <row r="50" spans="2:13" ht="27.75" customHeight="1" x14ac:dyDescent="0.15">
      <c r="B50" s="1172"/>
      <c r="C50" s="1173"/>
      <c r="D50" s="85"/>
      <c r="E50" s="1178" t="s">
        <v>35</v>
      </c>
      <c r="F50" s="1178"/>
      <c r="G50" s="1178"/>
      <c r="H50" s="1179"/>
      <c r="I50" s="86">
        <v>480</v>
      </c>
      <c r="J50" s="87">
        <v>451</v>
      </c>
      <c r="K50" s="87">
        <v>478</v>
      </c>
      <c r="L50" s="87">
        <v>443</v>
      </c>
      <c r="M50" s="88">
        <v>418</v>
      </c>
    </row>
    <row r="51" spans="2:13" ht="27.75" customHeight="1" x14ac:dyDescent="0.15">
      <c r="B51" s="1174"/>
      <c r="C51" s="1175"/>
      <c r="D51" s="85"/>
      <c r="E51" s="1178" t="s">
        <v>36</v>
      </c>
      <c r="F51" s="1178"/>
      <c r="G51" s="1178"/>
      <c r="H51" s="1179"/>
      <c r="I51" s="86">
        <v>17878</v>
      </c>
      <c r="J51" s="87">
        <v>18275</v>
      </c>
      <c r="K51" s="87">
        <v>18970</v>
      </c>
      <c r="L51" s="87">
        <v>18992</v>
      </c>
      <c r="M51" s="88">
        <v>19272</v>
      </c>
    </row>
    <row r="52" spans="2:13" ht="27.75" customHeight="1" thickBot="1" x14ac:dyDescent="0.2">
      <c r="B52" s="1182" t="s">
        <v>37</v>
      </c>
      <c r="C52" s="1183"/>
      <c r="D52" s="90"/>
      <c r="E52" s="1184" t="s">
        <v>38</v>
      </c>
      <c r="F52" s="1184"/>
      <c r="G52" s="1184"/>
      <c r="H52" s="1185"/>
      <c r="I52" s="91">
        <v>933</v>
      </c>
      <c r="J52" s="92">
        <v>744</v>
      </c>
      <c r="K52" s="92">
        <v>364</v>
      </c>
      <c r="L52" s="92">
        <v>-1670</v>
      </c>
      <c r="M52" s="93">
        <v>-1861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525</v>
      </c>
      <c r="G2" s="111"/>
      <c r="H2" s="112"/>
    </row>
    <row r="3" spans="1:8" x14ac:dyDescent="0.15">
      <c r="A3" s="108" t="s">
        <v>518</v>
      </c>
      <c r="B3" s="113"/>
      <c r="C3" s="114"/>
      <c r="D3" s="115">
        <v>184984</v>
      </c>
      <c r="E3" s="116"/>
      <c r="F3" s="117">
        <v>55958</v>
      </c>
      <c r="G3" s="118"/>
      <c r="H3" s="119"/>
    </row>
    <row r="4" spans="1:8" x14ac:dyDescent="0.15">
      <c r="A4" s="120"/>
      <c r="B4" s="121"/>
      <c r="C4" s="122"/>
      <c r="D4" s="123">
        <v>139240</v>
      </c>
      <c r="E4" s="124"/>
      <c r="F4" s="125">
        <v>35126</v>
      </c>
      <c r="G4" s="126"/>
      <c r="H4" s="127"/>
    </row>
    <row r="5" spans="1:8" x14ac:dyDescent="0.15">
      <c r="A5" s="108" t="s">
        <v>520</v>
      </c>
      <c r="B5" s="113"/>
      <c r="C5" s="114"/>
      <c r="D5" s="115">
        <v>172515</v>
      </c>
      <c r="E5" s="116"/>
      <c r="F5" s="117">
        <v>59338</v>
      </c>
      <c r="G5" s="118"/>
      <c r="H5" s="119"/>
    </row>
    <row r="6" spans="1:8" x14ac:dyDescent="0.15">
      <c r="A6" s="120"/>
      <c r="B6" s="121"/>
      <c r="C6" s="122"/>
      <c r="D6" s="123">
        <v>144125</v>
      </c>
      <c r="E6" s="124"/>
      <c r="F6" s="125">
        <v>34073</v>
      </c>
      <c r="G6" s="126"/>
      <c r="H6" s="127"/>
    </row>
    <row r="7" spans="1:8" x14ac:dyDescent="0.15">
      <c r="A7" s="108" t="s">
        <v>521</v>
      </c>
      <c r="B7" s="113"/>
      <c r="C7" s="114"/>
      <c r="D7" s="115">
        <v>139134</v>
      </c>
      <c r="E7" s="116"/>
      <c r="F7" s="117">
        <v>42839</v>
      </c>
      <c r="G7" s="118"/>
      <c r="H7" s="119"/>
    </row>
    <row r="8" spans="1:8" x14ac:dyDescent="0.15">
      <c r="A8" s="120"/>
      <c r="B8" s="121"/>
      <c r="C8" s="122"/>
      <c r="D8" s="123">
        <v>76430</v>
      </c>
      <c r="E8" s="124"/>
      <c r="F8" s="125">
        <v>22027</v>
      </c>
      <c r="G8" s="126"/>
      <c r="H8" s="127"/>
    </row>
    <row r="9" spans="1:8" x14ac:dyDescent="0.15">
      <c r="A9" s="108" t="s">
        <v>522</v>
      </c>
      <c r="B9" s="113"/>
      <c r="C9" s="114"/>
      <c r="D9" s="115">
        <v>180972</v>
      </c>
      <c r="E9" s="116"/>
      <c r="F9" s="117">
        <v>46819</v>
      </c>
      <c r="G9" s="118"/>
      <c r="H9" s="119"/>
    </row>
    <row r="10" spans="1:8" x14ac:dyDescent="0.15">
      <c r="A10" s="120"/>
      <c r="B10" s="121"/>
      <c r="C10" s="122"/>
      <c r="D10" s="123">
        <v>102583</v>
      </c>
      <c r="E10" s="124"/>
      <c r="F10" s="125">
        <v>24121</v>
      </c>
      <c r="G10" s="126"/>
      <c r="H10" s="127"/>
    </row>
    <row r="11" spans="1:8" x14ac:dyDescent="0.15">
      <c r="A11" s="108" t="s">
        <v>523</v>
      </c>
      <c r="B11" s="113"/>
      <c r="C11" s="114"/>
      <c r="D11" s="115">
        <v>88568</v>
      </c>
      <c r="E11" s="116"/>
      <c r="F11" s="117">
        <v>53270</v>
      </c>
      <c r="G11" s="118"/>
      <c r="H11" s="119"/>
    </row>
    <row r="12" spans="1:8" x14ac:dyDescent="0.15">
      <c r="A12" s="120"/>
      <c r="B12" s="121"/>
      <c r="C12" s="128"/>
      <c r="D12" s="123">
        <v>60028</v>
      </c>
      <c r="E12" s="124"/>
      <c r="F12" s="125">
        <v>24316</v>
      </c>
      <c r="G12" s="126"/>
      <c r="H12" s="127"/>
    </row>
    <row r="13" spans="1:8" x14ac:dyDescent="0.15">
      <c r="A13" s="108"/>
      <c r="B13" s="113"/>
      <c r="C13" s="129"/>
      <c r="D13" s="130">
        <v>153235</v>
      </c>
      <c r="E13" s="131"/>
      <c r="F13" s="132">
        <v>51645</v>
      </c>
      <c r="G13" s="133"/>
      <c r="H13" s="119"/>
    </row>
    <row r="14" spans="1:8" x14ac:dyDescent="0.15">
      <c r="A14" s="120"/>
      <c r="B14" s="121"/>
      <c r="C14" s="122"/>
      <c r="D14" s="123">
        <v>104481</v>
      </c>
      <c r="E14" s="124"/>
      <c r="F14" s="125">
        <v>27933</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5.3</v>
      </c>
      <c r="C19" s="134">
        <f>ROUND(VALUE(SUBSTITUTE(実質収支比率等に係る経年分析!G$48,"▲","-")),2)</f>
        <v>4.76</v>
      </c>
      <c r="D19" s="134">
        <f>ROUND(VALUE(SUBSTITUTE(実質収支比率等に係る経年分析!H$48,"▲","-")),2)</f>
        <v>5.47</v>
      </c>
      <c r="E19" s="134">
        <f>ROUND(VALUE(SUBSTITUTE(実質収支比率等に係る経年分析!I$48,"▲","-")),2)</f>
        <v>3.68</v>
      </c>
      <c r="F19" s="134">
        <f>ROUND(VALUE(SUBSTITUTE(実質収支比率等に係る経年分析!J$48,"▲","-")),2)</f>
        <v>5.26</v>
      </c>
    </row>
    <row r="20" spans="1:11" x14ac:dyDescent="0.15">
      <c r="A20" s="134" t="s">
        <v>43</v>
      </c>
      <c r="B20" s="134">
        <f>ROUND(VALUE(SUBSTITUTE(実質収支比率等に係る経年分析!F$47,"▲","-")),2)</f>
        <v>12.83</v>
      </c>
      <c r="C20" s="134">
        <f>ROUND(VALUE(SUBSTITUTE(実質収支比率等に係る経年分析!G$47,"▲","-")),2)</f>
        <v>15.89</v>
      </c>
      <c r="D20" s="134">
        <f>ROUND(VALUE(SUBSTITUTE(実質収支比率等に係る経年分析!H$47,"▲","-")),2)</f>
        <v>20.399999999999999</v>
      </c>
      <c r="E20" s="134">
        <f>ROUND(VALUE(SUBSTITUTE(実質収支比率等に係る経年分析!I$47,"▲","-")),2)</f>
        <v>20.7</v>
      </c>
      <c r="F20" s="134">
        <f>ROUND(VALUE(SUBSTITUTE(実質収支比率等に係る経年分析!J$47,"▲","-")),2)</f>
        <v>22.57</v>
      </c>
    </row>
    <row r="21" spans="1:11" x14ac:dyDescent="0.15">
      <c r="A21" s="134" t="s">
        <v>44</v>
      </c>
      <c r="B21" s="134">
        <f>IF(ISNUMBER(VALUE(SUBSTITUTE(実質収支比率等に係る経年分析!F$49,"▲","-"))),ROUND(VALUE(SUBSTITUTE(実質収支比率等に係る経年分析!F$49,"▲","-")),2),NA())</f>
        <v>3.42</v>
      </c>
      <c r="C21" s="134">
        <f>IF(ISNUMBER(VALUE(SUBSTITUTE(実質収支比率等に係る経年分析!G$49,"▲","-"))),ROUND(VALUE(SUBSTITUTE(実質収支比率等に係る経年分析!G$49,"▲","-")),2),NA())</f>
        <v>2.91</v>
      </c>
      <c r="D21" s="134">
        <f>IF(ISNUMBER(VALUE(SUBSTITUTE(実質収支比率等に係る経年分析!H$49,"▲","-"))),ROUND(VALUE(SUBSTITUTE(実質収支比率等に係る経年分析!H$49,"▲","-")),2),NA())</f>
        <v>5.14</v>
      </c>
      <c r="E21" s="134">
        <f>IF(ISNUMBER(VALUE(SUBSTITUTE(実質収支比率等に係る経年分析!I$49,"▲","-"))),ROUND(VALUE(SUBSTITUTE(実質収支比率等に係る経年分析!I$49,"▲","-")),2),NA())</f>
        <v>0.83</v>
      </c>
      <c r="F21" s="134">
        <f>IF(ISNUMBER(VALUE(SUBSTITUTE(実質収支比率等に係る経年分析!J$49,"▲","-"))),ROUND(VALUE(SUBSTITUTE(実質収支比率等に係る経年分析!J$49,"▲","-")),2),NA())</f>
        <v>7.7</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0.08</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北部簡易水道特別会計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x14ac:dyDescent="0.15">
      <c r="A30" s="135" t="str">
        <f>IF(連結実質赤字比率に係る赤字・黒字の構成分析!C$40="",NA(),連結実質赤字比率に係る赤字・黒字の構成分析!C$40)</f>
        <v>個別排水事業特別会計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脛永簡易水道特別会計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x14ac:dyDescent="0.15">
      <c r="A33" s="135" t="str">
        <f>IF(連結実質赤字比率に係る赤字・黒字の構成分析!C$37="",NA(),連結実質赤字比率に係る赤字・黒字の構成分析!C$37)</f>
        <v>国民健康保険直診勘定特別会計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7.0000000000000007E-2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0.09</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0.54</v>
      </c>
    </row>
    <row r="35" spans="1:16" x14ac:dyDescent="0.15">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5.0999999999999996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4.72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5.05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4.5199999999999996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5.26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3.63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5.24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1753</v>
      </c>
      <c r="E42" s="136"/>
      <c r="F42" s="136"/>
      <c r="G42" s="136">
        <f>'実質公債費比率（分子）の構造'!L$52</f>
        <v>1791</v>
      </c>
      <c r="H42" s="136"/>
      <c r="I42" s="136"/>
      <c r="J42" s="136">
        <f>'実質公債費比率（分子）の構造'!M$52</f>
        <v>1883</v>
      </c>
      <c r="K42" s="136"/>
      <c r="L42" s="136"/>
      <c r="M42" s="136">
        <f>'実質公債費比率（分子）の構造'!N$52</f>
        <v>1954</v>
      </c>
      <c r="N42" s="136"/>
      <c r="O42" s="136"/>
      <c r="P42" s="136">
        <f>'実質公債費比率（分子）の構造'!O$52</f>
        <v>2084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0</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154</v>
      </c>
      <c r="C45" s="136"/>
      <c r="D45" s="136"/>
      <c r="E45" s="136">
        <f>'実質公債費比率（分子）の構造'!L$49</f>
        <v>140</v>
      </c>
      <c r="F45" s="136"/>
      <c r="G45" s="136"/>
      <c r="H45" s="136">
        <f>'実質公債費比率（分子）の構造'!M$49</f>
        <v>136</v>
      </c>
      <c r="I45" s="136"/>
      <c r="J45" s="136"/>
      <c r="K45" s="136">
        <f>'実質公債費比率（分子）の構造'!N$49</f>
        <v>131</v>
      </c>
      <c r="L45" s="136"/>
      <c r="M45" s="136"/>
      <c r="N45" s="136">
        <f>'実質公債費比率（分子）の構造'!O$49</f>
        <v>134</v>
      </c>
      <c r="O45" s="136"/>
      <c r="P45" s="136"/>
    </row>
    <row r="46" spans="1:16" x14ac:dyDescent="0.15">
      <c r="A46" s="136" t="s">
        <v>55</v>
      </c>
      <c r="B46" s="136">
        <f>'実質公債費比率（分子）の構造'!K$48</f>
        <v>297</v>
      </c>
      <c r="C46" s="136"/>
      <c r="D46" s="136"/>
      <c r="E46" s="136">
        <f>'実質公債費比率（分子）の構造'!L$48</f>
        <v>324</v>
      </c>
      <c r="F46" s="136"/>
      <c r="G46" s="136"/>
      <c r="H46" s="136">
        <f>'実質公債費比率（分子）の構造'!M$48</f>
        <v>488</v>
      </c>
      <c r="I46" s="136"/>
      <c r="J46" s="136"/>
      <c r="K46" s="136">
        <f>'実質公債費比率（分子）の構造'!N$48</f>
        <v>557</v>
      </c>
      <c r="L46" s="136"/>
      <c r="M46" s="136"/>
      <c r="N46" s="136">
        <f>'実質公債費比率（分子）の構造'!O$48</f>
        <v>636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2200</v>
      </c>
      <c r="C49" s="136"/>
      <c r="D49" s="136"/>
      <c r="E49" s="136">
        <f>'実質公債費比率（分子）の構造'!L$45</f>
        <v>1982</v>
      </c>
      <c r="F49" s="136"/>
      <c r="G49" s="136"/>
      <c r="H49" s="136">
        <f>'実質公債費比率（分子）の構造'!M$45</f>
        <v>1935</v>
      </c>
      <c r="I49" s="136"/>
      <c r="J49" s="136"/>
      <c r="K49" s="136">
        <f>'実質公債費比率（分子）の構造'!N$45</f>
        <v>1897</v>
      </c>
      <c r="L49" s="136"/>
      <c r="M49" s="136"/>
      <c r="N49" s="136">
        <f>'実質公債費比率（分子）の構造'!O$45</f>
        <v>1986</v>
      </c>
      <c r="O49" s="136"/>
      <c r="P49" s="136"/>
    </row>
    <row r="50" spans="1:16" x14ac:dyDescent="0.15">
      <c r="A50" s="136" t="s">
        <v>59</v>
      </c>
      <c r="B50" s="136" t="e">
        <f>NA()</f>
        <v>#N/A</v>
      </c>
      <c r="C50" s="136">
        <f>IF(ISNUMBER('実質公債費比率（分子）の構造'!K$53),'実質公債費比率（分子）の構造'!K$53,NA())</f>
        <v>898</v>
      </c>
      <c r="D50" s="136" t="e">
        <f>NA()</f>
        <v>#N/A</v>
      </c>
      <c r="E50" s="136" t="e">
        <f>NA()</f>
        <v>#N/A</v>
      </c>
      <c r="F50" s="136">
        <f>IF(ISNUMBER('実質公債費比率（分子）の構造'!L$53),'実質公債費比率（分子）の構造'!L$53,NA())</f>
        <v>655</v>
      </c>
      <c r="G50" s="136" t="e">
        <f>NA()</f>
        <v>#N/A</v>
      </c>
      <c r="H50" s="136" t="e">
        <f>NA()</f>
        <v>#N/A</v>
      </c>
      <c r="I50" s="136">
        <f>IF(ISNUMBER('実質公債費比率（分子）の構造'!M$53),'実質公債費比率（分子）の構造'!M$53,NA())</f>
        <v>676</v>
      </c>
      <c r="J50" s="136" t="e">
        <f>NA()</f>
        <v>#N/A</v>
      </c>
      <c r="K50" s="136" t="e">
        <f>NA()</f>
        <v>#N/A</v>
      </c>
      <c r="L50" s="136">
        <f>IF(ISNUMBER('実質公債費比率（分子）の構造'!N$53),'実質公債費比率（分子）の構造'!N$53,NA())</f>
        <v>631</v>
      </c>
      <c r="M50" s="136" t="e">
        <f>NA()</f>
        <v>#N/A</v>
      </c>
      <c r="N50" s="136" t="e">
        <f>NA()</f>
        <v>#N/A</v>
      </c>
      <c r="O50" s="136">
        <f>IF(ISNUMBER('実質公債費比率（分子）の構造'!O$53),'実質公債費比率（分子）の構造'!O$53,NA())</f>
        <v>672</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17878</v>
      </c>
      <c r="E56" s="135"/>
      <c r="F56" s="135"/>
      <c r="G56" s="135">
        <f>'将来負担比率（分子）の構造'!J$51</f>
        <v>18275</v>
      </c>
      <c r="H56" s="135"/>
      <c r="I56" s="135"/>
      <c r="J56" s="135">
        <f>'将来負担比率（分子）の構造'!K$51</f>
        <v>18970</v>
      </c>
      <c r="K56" s="135"/>
      <c r="L56" s="135"/>
      <c r="M56" s="135">
        <f>'将来負担比率（分子）の構造'!L$51</f>
        <v>18992</v>
      </c>
      <c r="N56" s="135"/>
      <c r="O56" s="135"/>
      <c r="P56" s="135">
        <f>'将来負担比率（分子）の構造'!M$51</f>
        <v>19272</v>
      </c>
    </row>
    <row r="57" spans="1:16" x14ac:dyDescent="0.15">
      <c r="A57" s="135" t="s">
        <v>35</v>
      </c>
      <c r="B57" s="135"/>
      <c r="C57" s="135"/>
      <c r="D57" s="135">
        <f>'将来負担比率（分子）の構造'!I$50</f>
        <v>480</v>
      </c>
      <c r="E57" s="135"/>
      <c r="F57" s="135"/>
      <c r="G57" s="135">
        <f>'将来負担比率（分子）の構造'!J$50</f>
        <v>451</v>
      </c>
      <c r="H57" s="135"/>
      <c r="I57" s="135"/>
      <c r="J57" s="135">
        <f>'将来負担比率（分子）の構造'!K$50</f>
        <v>478</v>
      </c>
      <c r="K57" s="135"/>
      <c r="L57" s="135"/>
      <c r="M57" s="135">
        <f>'将来負担比率（分子）の構造'!L$50</f>
        <v>443</v>
      </c>
      <c r="N57" s="135"/>
      <c r="O57" s="135"/>
      <c r="P57" s="135">
        <f>'将来負担比率（分子）の構造'!M$50</f>
        <v>418</v>
      </c>
    </row>
    <row r="58" spans="1:16" x14ac:dyDescent="0.15">
      <c r="A58" s="135" t="s">
        <v>34</v>
      </c>
      <c r="B58" s="135"/>
      <c r="C58" s="135"/>
      <c r="D58" s="135">
        <f>'将来負担比率（分子）の構造'!I$49</f>
        <v>5275</v>
      </c>
      <c r="E58" s="135"/>
      <c r="F58" s="135"/>
      <c r="G58" s="135">
        <f>'将来負担比率（分子）の構造'!J$49</f>
        <v>5650</v>
      </c>
      <c r="H58" s="135"/>
      <c r="I58" s="135"/>
      <c r="J58" s="135">
        <f>'将来負担比率（分子）の構造'!K$49</f>
        <v>5884</v>
      </c>
      <c r="K58" s="135"/>
      <c r="L58" s="135"/>
      <c r="M58" s="135">
        <f>'将来負担比率（分子）の構造'!L$49</f>
        <v>10130</v>
      </c>
      <c r="N58" s="135"/>
      <c r="O58" s="135"/>
      <c r="P58" s="135">
        <f>'将来負担比率（分子）の構造'!M$49</f>
        <v>9849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311</v>
      </c>
      <c r="C61" s="135"/>
      <c r="D61" s="135"/>
      <c r="E61" s="135">
        <f>'将来負担比率（分子）の構造'!J$46</f>
        <v>315</v>
      </c>
      <c r="F61" s="135"/>
      <c r="G61" s="135"/>
      <c r="H61" s="135">
        <f>'将来負担比率（分子）の構造'!K$46</f>
        <v>319</v>
      </c>
      <c r="I61" s="135"/>
      <c r="J61" s="135"/>
      <c r="K61" s="135">
        <f>'将来負担比率（分子）の構造'!L$46</f>
        <v>312</v>
      </c>
      <c r="L61" s="135"/>
      <c r="M61" s="135"/>
      <c r="N61" s="135">
        <f>'将来負担比率（分子）の構造'!M$46</f>
        <v>313</v>
      </c>
      <c r="O61" s="135"/>
      <c r="P61" s="135"/>
    </row>
    <row r="62" spans="1:16" x14ac:dyDescent="0.15">
      <c r="A62" s="135" t="s">
        <v>29</v>
      </c>
      <c r="B62" s="135">
        <f>'将来負担比率（分子）の構造'!I$45</f>
        <v>1661</v>
      </c>
      <c r="C62" s="135"/>
      <c r="D62" s="135"/>
      <c r="E62" s="135">
        <f>'将来負担比率（分子）の構造'!J$45</f>
        <v>1648</v>
      </c>
      <c r="F62" s="135"/>
      <c r="G62" s="135"/>
      <c r="H62" s="135">
        <f>'将来負担比率（分子）の構造'!K$45</f>
        <v>1700</v>
      </c>
      <c r="I62" s="135"/>
      <c r="J62" s="135"/>
      <c r="K62" s="135">
        <f>'将来負担比率（分子）の構造'!L$45</f>
        <v>1833</v>
      </c>
      <c r="L62" s="135"/>
      <c r="M62" s="135"/>
      <c r="N62" s="135">
        <f>'将来負担比率（分子）の構造'!M$45</f>
        <v>1900</v>
      </c>
      <c r="O62" s="135"/>
      <c r="P62" s="135"/>
    </row>
    <row r="63" spans="1:16" x14ac:dyDescent="0.15">
      <c r="A63" s="135" t="s">
        <v>28</v>
      </c>
      <c r="B63" s="135">
        <f>'将来負担比率（分子）の構造'!I$44</f>
        <v>992</v>
      </c>
      <c r="C63" s="135"/>
      <c r="D63" s="135"/>
      <c r="E63" s="135">
        <f>'将来負担比率（分子）の構造'!J$44</f>
        <v>871</v>
      </c>
      <c r="F63" s="135"/>
      <c r="G63" s="135"/>
      <c r="H63" s="135">
        <f>'将来負担比率（分子）の構造'!K$44</f>
        <v>758</v>
      </c>
      <c r="I63" s="135"/>
      <c r="J63" s="135"/>
      <c r="K63" s="135">
        <f>'将来負担比率（分子）の構造'!L$44</f>
        <v>951</v>
      </c>
      <c r="L63" s="135"/>
      <c r="M63" s="135"/>
      <c r="N63" s="135">
        <f>'将来負担比率（分子）の構造'!M$44</f>
        <v>771</v>
      </c>
      <c r="O63" s="135"/>
      <c r="P63" s="135"/>
    </row>
    <row r="64" spans="1:16" x14ac:dyDescent="0.15">
      <c r="A64" s="135" t="s">
        <v>27</v>
      </c>
      <c r="B64" s="135">
        <f>'将来負担比率（分子）の構造'!I$43</f>
        <v>4913</v>
      </c>
      <c r="C64" s="135"/>
      <c r="D64" s="135"/>
      <c r="E64" s="135">
        <f>'将来負担比率（分子）の構造'!J$43</f>
        <v>5243</v>
      </c>
      <c r="F64" s="135"/>
      <c r="G64" s="135"/>
      <c r="H64" s="135">
        <f>'将来負担比率（分子）の構造'!K$43</f>
        <v>5924</v>
      </c>
      <c r="I64" s="135"/>
      <c r="J64" s="135"/>
      <c r="K64" s="135">
        <f>'将来負担比率（分子）の構造'!L$43</f>
        <v>6547</v>
      </c>
      <c r="L64" s="135"/>
      <c r="M64" s="135"/>
      <c r="N64" s="135">
        <f>'将来負担比率（分子）の構造'!M$43</f>
        <v>7313</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16689</v>
      </c>
      <c r="C66" s="135"/>
      <c r="D66" s="135"/>
      <c r="E66" s="135">
        <f>'将来負担比率（分子）の構造'!J$41</f>
        <v>17043</v>
      </c>
      <c r="F66" s="135"/>
      <c r="G66" s="135"/>
      <c r="H66" s="135">
        <f>'将来負担比率（分子）の構造'!K$41</f>
        <v>16995</v>
      </c>
      <c r="I66" s="135"/>
      <c r="J66" s="135"/>
      <c r="K66" s="135">
        <f>'将来負担比率（分子）の構造'!L$41</f>
        <v>18251</v>
      </c>
      <c r="L66" s="135"/>
      <c r="M66" s="135"/>
      <c r="N66" s="135">
        <f>'将来負担比率（分子）の構造'!M$41</f>
        <v>17380</v>
      </c>
      <c r="O66" s="135"/>
      <c r="P66" s="135"/>
    </row>
    <row r="67" spans="1:16" x14ac:dyDescent="0.15">
      <c r="A67" s="135" t="s">
        <v>63</v>
      </c>
      <c r="B67" s="135" t="e">
        <f>NA()</f>
        <v>#N/A</v>
      </c>
      <c r="C67" s="135">
        <f>IF(ISNUMBER('将来負担比率（分子）の構造'!I$52), IF('将来負担比率（分子）の構造'!I$52 &lt; 0, 0, '将来負担比率（分子）の構造'!I$52), NA())</f>
        <v>933</v>
      </c>
      <c r="D67" s="135" t="e">
        <f>NA()</f>
        <v>#N/A</v>
      </c>
      <c r="E67" s="135" t="e">
        <f>NA()</f>
        <v>#N/A</v>
      </c>
      <c r="F67" s="135">
        <f>IF(ISNUMBER('将来負担比率（分子）の構造'!J$52), IF('将来負担比率（分子）の構造'!J$52 &lt; 0, 0, '将来負担比率（分子）の構造'!J$52), NA())</f>
        <v>744</v>
      </c>
      <c r="G67" s="135" t="e">
        <f>NA()</f>
        <v>#N/A</v>
      </c>
      <c r="H67" s="135" t="e">
        <f>NA()</f>
        <v>#N/A</v>
      </c>
      <c r="I67" s="135">
        <f>IF(ISNUMBER('将来負担比率（分子）の構造'!K$52), IF('将来負担比率（分子）の構造'!K$52 &lt; 0, 0, '将来負担比率（分子）の構造'!K$52), NA())</f>
        <v>364</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3149041</v>
      </c>
      <c r="S5" s="581"/>
      <c r="T5" s="581"/>
      <c r="U5" s="581"/>
      <c r="V5" s="581"/>
      <c r="W5" s="581"/>
      <c r="X5" s="581"/>
      <c r="Y5" s="582"/>
      <c r="Z5" s="583">
        <v>19.7</v>
      </c>
      <c r="AA5" s="583"/>
      <c r="AB5" s="583"/>
      <c r="AC5" s="583"/>
      <c r="AD5" s="584">
        <v>3149041</v>
      </c>
      <c r="AE5" s="584"/>
      <c r="AF5" s="584"/>
      <c r="AG5" s="584"/>
      <c r="AH5" s="584"/>
      <c r="AI5" s="584"/>
      <c r="AJ5" s="584"/>
      <c r="AK5" s="584"/>
      <c r="AL5" s="585">
        <v>30.4</v>
      </c>
      <c r="AM5" s="586"/>
      <c r="AN5" s="586"/>
      <c r="AO5" s="587"/>
      <c r="AP5" s="577" t="s">
        <v>208</v>
      </c>
      <c r="AQ5" s="578"/>
      <c r="AR5" s="578"/>
      <c r="AS5" s="578"/>
      <c r="AT5" s="578"/>
      <c r="AU5" s="578"/>
      <c r="AV5" s="578"/>
      <c r="AW5" s="578"/>
      <c r="AX5" s="578"/>
      <c r="AY5" s="578"/>
      <c r="AZ5" s="578"/>
      <c r="BA5" s="578"/>
      <c r="BB5" s="578"/>
      <c r="BC5" s="578"/>
      <c r="BD5" s="578"/>
      <c r="BE5" s="578"/>
      <c r="BF5" s="579"/>
      <c r="BG5" s="591">
        <v>3130041</v>
      </c>
      <c r="BH5" s="592"/>
      <c r="BI5" s="592"/>
      <c r="BJ5" s="592"/>
      <c r="BK5" s="592"/>
      <c r="BL5" s="592"/>
      <c r="BM5" s="592"/>
      <c r="BN5" s="593"/>
      <c r="BO5" s="594">
        <v>99.4</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x14ac:dyDescent="0.15">
      <c r="B6" s="588" t="s">
        <v>213</v>
      </c>
      <c r="C6" s="589"/>
      <c r="D6" s="589"/>
      <c r="E6" s="589"/>
      <c r="F6" s="589"/>
      <c r="G6" s="589"/>
      <c r="H6" s="589"/>
      <c r="I6" s="589"/>
      <c r="J6" s="589"/>
      <c r="K6" s="589"/>
      <c r="L6" s="589"/>
      <c r="M6" s="589"/>
      <c r="N6" s="589"/>
      <c r="O6" s="589"/>
      <c r="P6" s="589"/>
      <c r="Q6" s="590"/>
      <c r="R6" s="591">
        <v>150299</v>
      </c>
      <c r="S6" s="592"/>
      <c r="T6" s="592"/>
      <c r="U6" s="592"/>
      <c r="V6" s="592"/>
      <c r="W6" s="592"/>
      <c r="X6" s="592"/>
      <c r="Y6" s="593"/>
      <c r="Z6" s="594">
        <v>0.9</v>
      </c>
      <c r="AA6" s="594"/>
      <c r="AB6" s="594"/>
      <c r="AC6" s="594"/>
      <c r="AD6" s="595">
        <v>150299</v>
      </c>
      <c r="AE6" s="595"/>
      <c r="AF6" s="595"/>
      <c r="AG6" s="595"/>
      <c r="AH6" s="595"/>
      <c r="AI6" s="595"/>
      <c r="AJ6" s="595"/>
      <c r="AK6" s="595"/>
      <c r="AL6" s="596">
        <v>1.4</v>
      </c>
      <c r="AM6" s="597"/>
      <c r="AN6" s="597"/>
      <c r="AO6" s="598"/>
      <c r="AP6" s="588" t="s">
        <v>214</v>
      </c>
      <c r="AQ6" s="589"/>
      <c r="AR6" s="589"/>
      <c r="AS6" s="589"/>
      <c r="AT6" s="589"/>
      <c r="AU6" s="589"/>
      <c r="AV6" s="589"/>
      <c r="AW6" s="589"/>
      <c r="AX6" s="589"/>
      <c r="AY6" s="589"/>
      <c r="AZ6" s="589"/>
      <c r="BA6" s="589"/>
      <c r="BB6" s="589"/>
      <c r="BC6" s="589"/>
      <c r="BD6" s="589"/>
      <c r="BE6" s="589"/>
      <c r="BF6" s="590"/>
      <c r="BG6" s="591">
        <v>3130041</v>
      </c>
      <c r="BH6" s="592"/>
      <c r="BI6" s="592"/>
      <c r="BJ6" s="592"/>
      <c r="BK6" s="592"/>
      <c r="BL6" s="592"/>
      <c r="BM6" s="592"/>
      <c r="BN6" s="593"/>
      <c r="BO6" s="594">
        <v>99.4</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119023</v>
      </c>
      <c r="CS6" s="592"/>
      <c r="CT6" s="592"/>
      <c r="CU6" s="592"/>
      <c r="CV6" s="592"/>
      <c r="CW6" s="592"/>
      <c r="CX6" s="592"/>
      <c r="CY6" s="593"/>
      <c r="CZ6" s="594">
        <v>0.8</v>
      </c>
      <c r="DA6" s="594"/>
      <c r="DB6" s="594"/>
      <c r="DC6" s="594"/>
      <c r="DD6" s="600" t="s">
        <v>209</v>
      </c>
      <c r="DE6" s="592"/>
      <c r="DF6" s="592"/>
      <c r="DG6" s="592"/>
      <c r="DH6" s="592"/>
      <c r="DI6" s="592"/>
      <c r="DJ6" s="592"/>
      <c r="DK6" s="592"/>
      <c r="DL6" s="592"/>
      <c r="DM6" s="592"/>
      <c r="DN6" s="592"/>
      <c r="DO6" s="592"/>
      <c r="DP6" s="593"/>
      <c r="DQ6" s="600">
        <v>119023</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7898</v>
      </c>
      <c r="S7" s="592"/>
      <c r="T7" s="592"/>
      <c r="U7" s="592"/>
      <c r="V7" s="592"/>
      <c r="W7" s="592"/>
      <c r="X7" s="592"/>
      <c r="Y7" s="593"/>
      <c r="Z7" s="594">
        <v>0</v>
      </c>
      <c r="AA7" s="594"/>
      <c r="AB7" s="594"/>
      <c r="AC7" s="594"/>
      <c r="AD7" s="595">
        <v>7898</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1184199</v>
      </c>
      <c r="BH7" s="592"/>
      <c r="BI7" s="592"/>
      <c r="BJ7" s="592"/>
      <c r="BK7" s="592"/>
      <c r="BL7" s="592"/>
      <c r="BM7" s="592"/>
      <c r="BN7" s="593"/>
      <c r="BO7" s="594">
        <v>37.6</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2875951</v>
      </c>
      <c r="CS7" s="592"/>
      <c r="CT7" s="592"/>
      <c r="CU7" s="592"/>
      <c r="CV7" s="592"/>
      <c r="CW7" s="592"/>
      <c r="CX7" s="592"/>
      <c r="CY7" s="593"/>
      <c r="CZ7" s="594">
        <v>19.8</v>
      </c>
      <c r="DA7" s="594"/>
      <c r="DB7" s="594"/>
      <c r="DC7" s="594"/>
      <c r="DD7" s="600">
        <v>403678</v>
      </c>
      <c r="DE7" s="592"/>
      <c r="DF7" s="592"/>
      <c r="DG7" s="592"/>
      <c r="DH7" s="592"/>
      <c r="DI7" s="592"/>
      <c r="DJ7" s="592"/>
      <c r="DK7" s="592"/>
      <c r="DL7" s="592"/>
      <c r="DM7" s="592"/>
      <c r="DN7" s="592"/>
      <c r="DO7" s="592"/>
      <c r="DP7" s="593"/>
      <c r="DQ7" s="600">
        <v>1946106</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10714</v>
      </c>
      <c r="S8" s="592"/>
      <c r="T8" s="592"/>
      <c r="U8" s="592"/>
      <c r="V8" s="592"/>
      <c r="W8" s="592"/>
      <c r="X8" s="592"/>
      <c r="Y8" s="593"/>
      <c r="Z8" s="594">
        <v>0.1</v>
      </c>
      <c r="AA8" s="594"/>
      <c r="AB8" s="594"/>
      <c r="AC8" s="594"/>
      <c r="AD8" s="595">
        <v>10714</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33075</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2866372</v>
      </c>
      <c r="CS8" s="592"/>
      <c r="CT8" s="592"/>
      <c r="CU8" s="592"/>
      <c r="CV8" s="592"/>
      <c r="CW8" s="592"/>
      <c r="CX8" s="592"/>
      <c r="CY8" s="593"/>
      <c r="CZ8" s="594">
        <v>19.7</v>
      </c>
      <c r="DA8" s="594"/>
      <c r="DB8" s="594"/>
      <c r="DC8" s="594"/>
      <c r="DD8" s="600">
        <v>55709</v>
      </c>
      <c r="DE8" s="592"/>
      <c r="DF8" s="592"/>
      <c r="DG8" s="592"/>
      <c r="DH8" s="592"/>
      <c r="DI8" s="592"/>
      <c r="DJ8" s="592"/>
      <c r="DK8" s="592"/>
      <c r="DL8" s="592"/>
      <c r="DM8" s="592"/>
      <c r="DN8" s="592"/>
      <c r="DO8" s="592"/>
      <c r="DP8" s="593"/>
      <c r="DQ8" s="600">
        <v>1768237</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17098</v>
      </c>
      <c r="S9" s="592"/>
      <c r="T9" s="592"/>
      <c r="U9" s="592"/>
      <c r="V9" s="592"/>
      <c r="W9" s="592"/>
      <c r="X9" s="592"/>
      <c r="Y9" s="593"/>
      <c r="Z9" s="594">
        <v>0.1</v>
      </c>
      <c r="AA9" s="594"/>
      <c r="AB9" s="594"/>
      <c r="AC9" s="594"/>
      <c r="AD9" s="595">
        <v>17098</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924223</v>
      </c>
      <c r="BH9" s="592"/>
      <c r="BI9" s="592"/>
      <c r="BJ9" s="592"/>
      <c r="BK9" s="592"/>
      <c r="BL9" s="592"/>
      <c r="BM9" s="592"/>
      <c r="BN9" s="593"/>
      <c r="BO9" s="594">
        <v>29.3</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1380631</v>
      </c>
      <c r="CS9" s="592"/>
      <c r="CT9" s="592"/>
      <c r="CU9" s="592"/>
      <c r="CV9" s="592"/>
      <c r="CW9" s="592"/>
      <c r="CX9" s="592"/>
      <c r="CY9" s="593"/>
      <c r="CZ9" s="594">
        <v>9.5</v>
      </c>
      <c r="DA9" s="594"/>
      <c r="DB9" s="594"/>
      <c r="DC9" s="594"/>
      <c r="DD9" s="600">
        <v>40603</v>
      </c>
      <c r="DE9" s="592"/>
      <c r="DF9" s="592"/>
      <c r="DG9" s="592"/>
      <c r="DH9" s="592"/>
      <c r="DI9" s="592"/>
      <c r="DJ9" s="592"/>
      <c r="DK9" s="592"/>
      <c r="DL9" s="592"/>
      <c r="DM9" s="592"/>
      <c r="DN9" s="592"/>
      <c r="DO9" s="592"/>
      <c r="DP9" s="593"/>
      <c r="DQ9" s="600">
        <v>1185030</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213033</v>
      </c>
      <c r="S10" s="592"/>
      <c r="T10" s="592"/>
      <c r="U10" s="592"/>
      <c r="V10" s="592"/>
      <c r="W10" s="592"/>
      <c r="X10" s="592"/>
      <c r="Y10" s="593"/>
      <c r="Z10" s="594">
        <v>1.3</v>
      </c>
      <c r="AA10" s="594"/>
      <c r="AB10" s="594"/>
      <c r="AC10" s="594"/>
      <c r="AD10" s="595">
        <v>213033</v>
      </c>
      <c r="AE10" s="595"/>
      <c r="AF10" s="595"/>
      <c r="AG10" s="595"/>
      <c r="AH10" s="595"/>
      <c r="AI10" s="595"/>
      <c r="AJ10" s="595"/>
      <c r="AK10" s="595"/>
      <c r="AL10" s="596">
        <v>2.1</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52971</v>
      </c>
      <c r="BH10" s="592"/>
      <c r="BI10" s="592"/>
      <c r="BJ10" s="592"/>
      <c r="BK10" s="592"/>
      <c r="BL10" s="592"/>
      <c r="BM10" s="592"/>
      <c r="BN10" s="593"/>
      <c r="BO10" s="594">
        <v>1.7</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t="s">
        <v>112</v>
      </c>
      <c r="CS10" s="592"/>
      <c r="CT10" s="592"/>
      <c r="CU10" s="592"/>
      <c r="CV10" s="592"/>
      <c r="CW10" s="592"/>
      <c r="CX10" s="592"/>
      <c r="CY10" s="593"/>
      <c r="CZ10" s="594" t="s">
        <v>112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28468</v>
      </c>
      <c r="S11" s="592"/>
      <c r="T11" s="592"/>
      <c r="U11" s="592"/>
      <c r="V11" s="592"/>
      <c r="W11" s="592"/>
      <c r="X11" s="592"/>
      <c r="Y11" s="593"/>
      <c r="Z11" s="594">
        <v>0.2</v>
      </c>
      <c r="AA11" s="594"/>
      <c r="AB11" s="594"/>
      <c r="AC11" s="594"/>
      <c r="AD11" s="595">
        <v>28468</v>
      </c>
      <c r="AE11" s="595"/>
      <c r="AF11" s="595"/>
      <c r="AG11" s="595"/>
      <c r="AH11" s="595"/>
      <c r="AI11" s="595"/>
      <c r="AJ11" s="595"/>
      <c r="AK11" s="595"/>
      <c r="AL11" s="596">
        <v>0.3</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173930</v>
      </c>
      <c r="BH11" s="592"/>
      <c r="BI11" s="592"/>
      <c r="BJ11" s="592"/>
      <c r="BK11" s="592"/>
      <c r="BL11" s="592"/>
      <c r="BM11" s="592"/>
      <c r="BN11" s="593"/>
      <c r="BO11" s="594">
        <v>5.5</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1312222</v>
      </c>
      <c r="CS11" s="592"/>
      <c r="CT11" s="592"/>
      <c r="CU11" s="592"/>
      <c r="CV11" s="592"/>
      <c r="CW11" s="592"/>
      <c r="CX11" s="592"/>
      <c r="CY11" s="593"/>
      <c r="CZ11" s="594">
        <v>9</v>
      </c>
      <c r="DA11" s="594"/>
      <c r="DB11" s="594"/>
      <c r="DC11" s="594"/>
      <c r="DD11" s="600">
        <v>368454</v>
      </c>
      <c r="DE11" s="592"/>
      <c r="DF11" s="592"/>
      <c r="DG11" s="592"/>
      <c r="DH11" s="592"/>
      <c r="DI11" s="592"/>
      <c r="DJ11" s="592"/>
      <c r="DK11" s="592"/>
      <c r="DL11" s="592"/>
      <c r="DM11" s="592"/>
      <c r="DN11" s="592"/>
      <c r="DO11" s="592"/>
      <c r="DP11" s="593"/>
      <c r="DQ11" s="600">
        <v>992036</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1754841</v>
      </c>
      <c r="BH12" s="592"/>
      <c r="BI12" s="592"/>
      <c r="BJ12" s="592"/>
      <c r="BK12" s="592"/>
      <c r="BL12" s="592"/>
      <c r="BM12" s="592"/>
      <c r="BN12" s="593"/>
      <c r="BO12" s="594">
        <v>55.7</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407119</v>
      </c>
      <c r="CS12" s="592"/>
      <c r="CT12" s="592"/>
      <c r="CU12" s="592"/>
      <c r="CV12" s="592"/>
      <c r="CW12" s="592"/>
      <c r="CX12" s="592"/>
      <c r="CY12" s="593"/>
      <c r="CZ12" s="594">
        <v>2.8</v>
      </c>
      <c r="DA12" s="594"/>
      <c r="DB12" s="594"/>
      <c r="DC12" s="594"/>
      <c r="DD12" s="600">
        <v>25078</v>
      </c>
      <c r="DE12" s="592"/>
      <c r="DF12" s="592"/>
      <c r="DG12" s="592"/>
      <c r="DH12" s="592"/>
      <c r="DI12" s="592"/>
      <c r="DJ12" s="592"/>
      <c r="DK12" s="592"/>
      <c r="DL12" s="592"/>
      <c r="DM12" s="592"/>
      <c r="DN12" s="592"/>
      <c r="DO12" s="592"/>
      <c r="DP12" s="593"/>
      <c r="DQ12" s="600">
        <v>251392</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47500</v>
      </c>
      <c r="S13" s="592"/>
      <c r="T13" s="592"/>
      <c r="U13" s="592"/>
      <c r="V13" s="592"/>
      <c r="W13" s="592"/>
      <c r="X13" s="592"/>
      <c r="Y13" s="593"/>
      <c r="Z13" s="594">
        <v>0.3</v>
      </c>
      <c r="AA13" s="594"/>
      <c r="AB13" s="594"/>
      <c r="AC13" s="594"/>
      <c r="AD13" s="595">
        <v>47500</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1736718</v>
      </c>
      <c r="BH13" s="592"/>
      <c r="BI13" s="592"/>
      <c r="BJ13" s="592"/>
      <c r="BK13" s="592"/>
      <c r="BL13" s="592"/>
      <c r="BM13" s="592"/>
      <c r="BN13" s="593"/>
      <c r="BO13" s="594">
        <v>55.2</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1061058</v>
      </c>
      <c r="CS13" s="592"/>
      <c r="CT13" s="592"/>
      <c r="CU13" s="592"/>
      <c r="CV13" s="592"/>
      <c r="CW13" s="592"/>
      <c r="CX13" s="592"/>
      <c r="CY13" s="593"/>
      <c r="CZ13" s="594">
        <v>7.3</v>
      </c>
      <c r="DA13" s="594"/>
      <c r="DB13" s="594"/>
      <c r="DC13" s="594"/>
      <c r="DD13" s="600">
        <v>677312</v>
      </c>
      <c r="DE13" s="592"/>
      <c r="DF13" s="592"/>
      <c r="DG13" s="592"/>
      <c r="DH13" s="592"/>
      <c r="DI13" s="592"/>
      <c r="DJ13" s="592"/>
      <c r="DK13" s="592"/>
      <c r="DL13" s="592"/>
      <c r="DM13" s="592"/>
      <c r="DN13" s="592"/>
      <c r="DO13" s="592"/>
      <c r="DP13" s="593"/>
      <c r="DQ13" s="600">
        <v>532657</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56274</v>
      </c>
      <c r="BH14" s="592"/>
      <c r="BI14" s="592"/>
      <c r="BJ14" s="592"/>
      <c r="BK14" s="592"/>
      <c r="BL14" s="592"/>
      <c r="BM14" s="592"/>
      <c r="BN14" s="593"/>
      <c r="BO14" s="594">
        <v>1.8</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679852</v>
      </c>
      <c r="CS14" s="592"/>
      <c r="CT14" s="592"/>
      <c r="CU14" s="592"/>
      <c r="CV14" s="592"/>
      <c r="CW14" s="592"/>
      <c r="CX14" s="592"/>
      <c r="CY14" s="593"/>
      <c r="CZ14" s="594">
        <v>4.7</v>
      </c>
      <c r="DA14" s="594"/>
      <c r="DB14" s="594"/>
      <c r="DC14" s="594"/>
      <c r="DD14" s="600">
        <v>109096</v>
      </c>
      <c r="DE14" s="592"/>
      <c r="DF14" s="592"/>
      <c r="DG14" s="592"/>
      <c r="DH14" s="592"/>
      <c r="DI14" s="592"/>
      <c r="DJ14" s="592"/>
      <c r="DK14" s="592"/>
      <c r="DL14" s="592"/>
      <c r="DM14" s="592"/>
      <c r="DN14" s="592"/>
      <c r="DO14" s="592"/>
      <c r="DP14" s="593"/>
      <c r="DQ14" s="600">
        <v>588707</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6401</v>
      </c>
      <c r="S15" s="592"/>
      <c r="T15" s="592"/>
      <c r="U15" s="592"/>
      <c r="V15" s="592"/>
      <c r="W15" s="592"/>
      <c r="X15" s="592"/>
      <c r="Y15" s="593"/>
      <c r="Z15" s="594">
        <v>0</v>
      </c>
      <c r="AA15" s="594"/>
      <c r="AB15" s="594"/>
      <c r="AC15" s="594"/>
      <c r="AD15" s="595">
        <v>6401</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133079</v>
      </c>
      <c r="BH15" s="592"/>
      <c r="BI15" s="592"/>
      <c r="BJ15" s="592"/>
      <c r="BK15" s="592"/>
      <c r="BL15" s="592"/>
      <c r="BM15" s="592"/>
      <c r="BN15" s="593"/>
      <c r="BO15" s="594">
        <v>4.2</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1302421</v>
      </c>
      <c r="CS15" s="592"/>
      <c r="CT15" s="592"/>
      <c r="CU15" s="592"/>
      <c r="CV15" s="592"/>
      <c r="CW15" s="592"/>
      <c r="CX15" s="592"/>
      <c r="CY15" s="593"/>
      <c r="CZ15" s="594">
        <v>9</v>
      </c>
      <c r="DA15" s="594"/>
      <c r="DB15" s="594"/>
      <c r="DC15" s="594"/>
      <c r="DD15" s="600">
        <v>379450</v>
      </c>
      <c r="DE15" s="592"/>
      <c r="DF15" s="592"/>
      <c r="DG15" s="592"/>
      <c r="DH15" s="592"/>
      <c r="DI15" s="592"/>
      <c r="DJ15" s="592"/>
      <c r="DK15" s="592"/>
      <c r="DL15" s="592"/>
      <c r="DM15" s="592"/>
      <c r="DN15" s="592"/>
      <c r="DO15" s="592"/>
      <c r="DP15" s="593"/>
      <c r="DQ15" s="600">
        <v>1071738</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7287708</v>
      </c>
      <c r="S16" s="592"/>
      <c r="T16" s="592"/>
      <c r="U16" s="592"/>
      <c r="V16" s="592"/>
      <c r="W16" s="592"/>
      <c r="X16" s="592"/>
      <c r="Y16" s="593"/>
      <c r="Z16" s="594">
        <v>45.6</v>
      </c>
      <c r="AA16" s="594"/>
      <c r="AB16" s="594"/>
      <c r="AC16" s="594"/>
      <c r="AD16" s="595">
        <v>6709992</v>
      </c>
      <c r="AE16" s="595"/>
      <c r="AF16" s="595"/>
      <c r="AG16" s="595"/>
      <c r="AH16" s="595"/>
      <c r="AI16" s="595"/>
      <c r="AJ16" s="595"/>
      <c r="AK16" s="595"/>
      <c r="AL16" s="596">
        <v>64.7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v>1648</v>
      </c>
      <c r="BH16" s="592"/>
      <c r="BI16" s="592"/>
      <c r="BJ16" s="592"/>
      <c r="BK16" s="592"/>
      <c r="BL16" s="592"/>
      <c r="BM16" s="592"/>
      <c r="BN16" s="593"/>
      <c r="BO16" s="594">
        <v>0.1</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84494</v>
      </c>
      <c r="CS16" s="592"/>
      <c r="CT16" s="592"/>
      <c r="CU16" s="592"/>
      <c r="CV16" s="592"/>
      <c r="CW16" s="592"/>
      <c r="CX16" s="592"/>
      <c r="CY16" s="593"/>
      <c r="CZ16" s="594">
        <v>0.6</v>
      </c>
      <c r="DA16" s="594"/>
      <c r="DB16" s="594"/>
      <c r="DC16" s="594"/>
      <c r="DD16" s="600" t="s">
        <v>112</v>
      </c>
      <c r="DE16" s="592"/>
      <c r="DF16" s="592"/>
      <c r="DG16" s="592"/>
      <c r="DH16" s="592"/>
      <c r="DI16" s="592"/>
      <c r="DJ16" s="592"/>
      <c r="DK16" s="592"/>
      <c r="DL16" s="592"/>
      <c r="DM16" s="592"/>
      <c r="DN16" s="592"/>
      <c r="DO16" s="592"/>
      <c r="DP16" s="593"/>
      <c r="DQ16" s="600">
        <v>2140</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6709992</v>
      </c>
      <c r="S17" s="592"/>
      <c r="T17" s="592"/>
      <c r="U17" s="592"/>
      <c r="V17" s="592"/>
      <c r="W17" s="592"/>
      <c r="X17" s="592"/>
      <c r="Y17" s="593"/>
      <c r="Z17" s="594">
        <v>42</v>
      </c>
      <c r="AA17" s="594"/>
      <c r="AB17" s="594"/>
      <c r="AC17" s="594"/>
      <c r="AD17" s="595">
        <v>6709992</v>
      </c>
      <c r="AE17" s="595"/>
      <c r="AF17" s="595"/>
      <c r="AG17" s="595"/>
      <c r="AH17" s="595"/>
      <c r="AI17" s="595"/>
      <c r="AJ17" s="595"/>
      <c r="AK17" s="595"/>
      <c r="AL17" s="596">
        <v>64.7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2455786</v>
      </c>
      <c r="CS17" s="592"/>
      <c r="CT17" s="592"/>
      <c r="CU17" s="592"/>
      <c r="CV17" s="592"/>
      <c r="CW17" s="592"/>
      <c r="CX17" s="592"/>
      <c r="CY17" s="593"/>
      <c r="CZ17" s="594">
        <v>16.899999999999999</v>
      </c>
      <c r="DA17" s="594"/>
      <c r="DB17" s="594"/>
      <c r="DC17" s="594"/>
      <c r="DD17" s="600" t="s">
        <v>112</v>
      </c>
      <c r="DE17" s="592"/>
      <c r="DF17" s="592"/>
      <c r="DG17" s="592"/>
      <c r="DH17" s="592"/>
      <c r="DI17" s="592"/>
      <c r="DJ17" s="592"/>
      <c r="DK17" s="592"/>
      <c r="DL17" s="592"/>
      <c r="DM17" s="592"/>
      <c r="DN17" s="592"/>
      <c r="DO17" s="592"/>
      <c r="DP17" s="593"/>
      <c r="DQ17" s="600">
        <v>2408934</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577715</v>
      </c>
      <c r="S18" s="592"/>
      <c r="T18" s="592"/>
      <c r="U18" s="592"/>
      <c r="V18" s="592"/>
      <c r="W18" s="592"/>
      <c r="X18" s="592"/>
      <c r="Y18" s="593"/>
      <c r="Z18" s="594">
        <v>3.6</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v>880</v>
      </c>
      <c r="CS18" s="592"/>
      <c r="CT18" s="592"/>
      <c r="CU18" s="592"/>
      <c r="CV18" s="592"/>
      <c r="CW18" s="592"/>
      <c r="CX18" s="592"/>
      <c r="CY18" s="593"/>
      <c r="CZ18" s="594">
        <v>0</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1</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19000</v>
      </c>
      <c r="BH19" s="592"/>
      <c r="BI19" s="592"/>
      <c r="BJ19" s="592"/>
      <c r="BK19" s="592"/>
      <c r="BL19" s="592"/>
      <c r="BM19" s="592"/>
      <c r="BN19" s="593"/>
      <c r="BO19" s="594">
        <v>0.6</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10918160</v>
      </c>
      <c r="S20" s="592"/>
      <c r="T20" s="592"/>
      <c r="U20" s="592"/>
      <c r="V20" s="592"/>
      <c r="W20" s="592"/>
      <c r="X20" s="592"/>
      <c r="Y20" s="593"/>
      <c r="Z20" s="594">
        <v>68.400000000000006</v>
      </c>
      <c r="AA20" s="594"/>
      <c r="AB20" s="594"/>
      <c r="AC20" s="594"/>
      <c r="AD20" s="595">
        <v>10340444</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19000</v>
      </c>
      <c r="BH20" s="592"/>
      <c r="BI20" s="592"/>
      <c r="BJ20" s="592"/>
      <c r="BK20" s="592"/>
      <c r="BL20" s="592"/>
      <c r="BM20" s="592"/>
      <c r="BN20" s="593"/>
      <c r="BO20" s="594">
        <v>0.6</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14545809</v>
      </c>
      <c r="CS20" s="592"/>
      <c r="CT20" s="592"/>
      <c r="CU20" s="592"/>
      <c r="CV20" s="592"/>
      <c r="CW20" s="592"/>
      <c r="CX20" s="592"/>
      <c r="CY20" s="593"/>
      <c r="CZ20" s="594">
        <v>100</v>
      </c>
      <c r="DA20" s="594"/>
      <c r="DB20" s="594"/>
      <c r="DC20" s="594"/>
      <c r="DD20" s="600">
        <v>2059380</v>
      </c>
      <c r="DE20" s="592"/>
      <c r="DF20" s="592"/>
      <c r="DG20" s="592"/>
      <c r="DH20" s="592"/>
      <c r="DI20" s="592"/>
      <c r="DJ20" s="592"/>
      <c r="DK20" s="592"/>
      <c r="DL20" s="592"/>
      <c r="DM20" s="592"/>
      <c r="DN20" s="592"/>
      <c r="DO20" s="592"/>
      <c r="DP20" s="593"/>
      <c r="DQ20" s="600">
        <v>10866000</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2648</v>
      </c>
      <c r="S21" s="592"/>
      <c r="T21" s="592"/>
      <c r="U21" s="592"/>
      <c r="V21" s="592"/>
      <c r="W21" s="592"/>
      <c r="X21" s="592"/>
      <c r="Y21" s="593"/>
      <c r="Z21" s="594">
        <v>0</v>
      </c>
      <c r="AA21" s="594"/>
      <c r="AB21" s="594"/>
      <c r="AC21" s="594"/>
      <c r="AD21" s="595">
        <v>2648</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19000</v>
      </c>
      <c r="BH21" s="592"/>
      <c r="BI21" s="592"/>
      <c r="BJ21" s="592"/>
      <c r="BK21" s="592"/>
      <c r="BL21" s="592"/>
      <c r="BM21" s="592"/>
      <c r="BN21" s="593"/>
      <c r="BO21" s="594">
        <v>0.6</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135918</v>
      </c>
      <c r="S22" s="592"/>
      <c r="T22" s="592"/>
      <c r="U22" s="592"/>
      <c r="V22" s="592"/>
      <c r="W22" s="592"/>
      <c r="X22" s="592"/>
      <c r="Y22" s="593"/>
      <c r="Z22" s="594">
        <v>0.9</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321153</v>
      </c>
      <c r="S23" s="592"/>
      <c r="T23" s="592"/>
      <c r="U23" s="592"/>
      <c r="V23" s="592"/>
      <c r="W23" s="592"/>
      <c r="X23" s="592"/>
      <c r="Y23" s="593"/>
      <c r="Z23" s="594">
        <v>2</v>
      </c>
      <c r="AA23" s="594"/>
      <c r="AB23" s="594"/>
      <c r="AC23" s="594"/>
      <c r="AD23" s="595">
        <v>17022</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40407</v>
      </c>
      <c r="S24" s="592"/>
      <c r="T24" s="592"/>
      <c r="U24" s="592"/>
      <c r="V24" s="592"/>
      <c r="W24" s="592"/>
      <c r="X24" s="592"/>
      <c r="Y24" s="593"/>
      <c r="Z24" s="594">
        <v>0.3</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5932989</v>
      </c>
      <c r="CS24" s="581"/>
      <c r="CT24" s="581"/>
      <c r="CU24" s="581"/>
      <c r="CV24" s="581"/>
      <c r="CW24" s="581"/>
      <c r="CX24" s="581"/>
      <c r="CY24" s="582"/>
      <c r="CZ24" s="618">
        <v>40.799999999999997</v>
      </c>
      <c r="DA24" s="619"/>
      <c r="DB24" s="619"/>
      <c r="DC24" s="620"/>
      <c r="DD24" s="617">
        <v>4901703</v>
      </c>
      <c r="DE24" s="581"/>
      <c r="DF24" s="581"/>
      <c r="DG24" s="581"/>
      <c r="DH24" s="581"/>
      <c r="DI24" s="581"/>
      <c r="DJ24" s="581"/>
      <c r="DK24" s="582"/>
      <c r="DL24" s="617">
        <v>4430365</v>
      </c>
      <c r="DM24" s="581"/>
      <c r="DN24" s="581"/>
      <c r="DO24" s="581"/>
      <c r="DP24" s="581"/>
      <c r="DQ24" s="581"/>
      <c r="DR24" s="581"/>
      <c r="DS24" s="581"/>
      <c r="DT24" s="581"/>
      <c r="DU24" s="581"/>
      <c r="DV24" s="582"/>
      <c r="DW24" s="585">
        <v>42.7</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741043</v>
      </c>
      <c r="S25" s="592"/>
      <c r="T25" s="592"/>
      <c r="U25" s="592"/>
      <c r="V25" s="592"/>
      <c r="W25" s="592"/>
      <c r="X25" s="592"/>
      <c r="Y25" s="593"/>
      <c r="Z25" s="594">
        <v>4.5999999999999996</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2410071</v>
      </c>
      <c r="CS25" s="623"/>
      <c r="CT25" s="623"/>
      <c r="CU25" s="623"/>
      <c r="CV25" s="623"/>
      <c r="CW25" s="623"/>
      <c r="CX25" s="623"/>
      <c r="CY25" s="624"/>
      <c r="CZ25" s="625">
        <v>16.600000000000001</v>
      </c>
      <c r="DA25" s="626"/>
      <c r="DB25" s="626"/>
      <c r="DC25" s="627"/>
      <c r="DD25" s="600">
        <v>2149316</v>
      </c>
      <c r="DE25" s="623"/>
      <c r="DF25" s="623"/>
      <c r="DG25" s="623"/>
      <c r="DH25" s="623"/>
      <c r="DI25" s="623"/>
      <c r="DJ25" s="623"/>
      <c r="DK25" s="624"/>
      <c r="DL25" s="600">
        <v>2149261</v>
      </c>
      <c r="DM25" s="623"/>
      <c r="DN25" s="623"/>
      <c r="DO25" s="623"/>
      <c r="DP25" s="623"/>
      <c r="DQ25" s="623"/>
      <c r="DR25" s="623"/>
      <c r="DS25" s="623"/>
      <c r="DT25" s="623"/>
      <c r="DU25" s="623"/>
      <c r="DV25" s="624"/>
      <c r="DW25" s="596">
        <v>20.7</v>
      </c>
      <c r="DX25" s="621"/>
      <c r="DY25" s="621"/>
      <c r="DZ25" s="621"/>
      <c r="EA25" s="621"/>
      <c r="EB25" s="621"/>
      <c r="EC25" s="622"/>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1621700</v>
      </c>
      <c r="CS26" s="592"/>
      <c r="CT26" s="592"/>
      <c r="CU26" s="592"/>
      <c r="CV26" s="592"/>
      <c r="CW26" s="592"/>
      <c r="CX26" s="592"/>
      <c r="CY26" s="593"/>
      <c r="CZ26" s="625">
        <v>11.1</v>
      </c>
      <c r="DA26" s="626"/>
      <c r="DB26" s="626"/>
      <c r="DC26" s="627"/>
      <c r="DD26" s="600">
        <v>1377741</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x14ac:dyDescent="0.15">
      <c r="B27" s="588" t="s">
        <v>279</v>
      </c>
      <c r="C27" s="589"/>
      <c r="D27" s="589"/>
      <c r="E27" s="589"/>
      <c r="F27" s="589"/>
      <c r="G27" s="589"/>
      <c r="H27" s="589"/>
      <c r="I27" s="589"/>
      <c r="J27" s="589"/>
      <c r="K27" s="589"/>
      <c r="L27" s="589"/>
      <c r="M27" s="589"/>
      <c r="N27" s="589"/>
      <c r="O27" s="589"/>
      <c r="P27" s="589"/>
      <c r="Q27" s="590"/>
      <c r="R27" s="591">
        <v>753331</v>
      </c>
      <c r="S27" s="592"/>
      <c r="T27" s="592"/>
      <c r="U27" s="592"/>
      <c r="V27" s="592"/>
      <c r="W27" s="592"/>
      <c r="X27" s="592"/>
      <c r="Y27" s="593"/>
      <c r="Z27" s="594">
        <v>4.7</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3149041</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1067132</v>
      </c>
      <c r="CS27" s="623"/>
      <c r="CT27" s="623"/>
      <c r="CU27" s="623"/>
      <c r="CV27" s="623"/>
      <c r="CW27" s="623"/>
      <c r="CX27" s="623"/>
      <c r="CY27" s="624"/>
      <c r="CZ27" s="625">
        <v>7.3</v>
      </c>
      <c r="DA27" s="626"/>
      <c r="DB27" s="626"/>
      <c r="DC27" s="627"/>
      <c r="DD27" s="600">
        <v>343453</v>
      </c>
      <c r="DE27" s="623"/>
      <c r="DF27" s="623"/>
      <c r="DG27" s="623"/>
      <c r="DH27" s="623"/>
      <c r="DI27" s="623"/>
      <c r="DJ27" s="623"/>
      <c r="DK27" s="624"/>
      <c r="DL27" s="600">
        <v>343453</v>
      </c>
      <c r="DM27" s="623"/>
      <c r="DN27" s="623"/>
      <c r="DO27" s="623"/>
      <c r="DP27" s="623"/>
      <c r="DQ27" s="623"/>
      <c r="DR27" s="623"/>
      <c r="DS27" s="623"/>
      <c r="DT27" s="623"/>
      <c r="DU27" s="623"/>
      <c r="DV27" s="624"/>
      <c r="DW27" s="596">
        <v>3.3</v>
      </c>
      <c r="DX27" s="621"/>
      <c r="DY27" s="621"/>
      <c r="DZ27" s="621"/>
      <c r="EA27" s="621"/>
      <c r="EB27" s="621"/>
      <c r="EC27" s="622"/>
    </row>
    <row r="28" spans="2:133" ht="11.25" customHeight="1" x14ac:dyDescent="0.15">
      <c r="B28" s="588" t="s">
        <v>282</v>
      </c>
      <c r="C28" s="589"/>
      <c r="D28" s="589"/>
      <c r="E28" s="589"/>
      <c r="F28" s="589"/>
      <c r="G28" s="589"/>
      <c r="H28" s="589"/>
      <c r="I28" s="589"/>
      <c r="J28" s="589"/>
      <c r="K28" s="589"/>
      <c r="L28" s="589"/>
      <c r="M28" s="589"/>
      <c r="N28" s="589"/>
      <c r="O28" s="589"/>
      <c r="P28" s="589"/>
      <c r="Q28" s="590"/>
      <c r="R28" s="591">
        <v>50652</v>
      </c>
      <c r="S28" s="592"/>
      <c r="T28" s="592"/>
      <c r="U28" s="592"/>
      <c r="V28" s="592"/>
      <c r="W28" s="592"/>
      <c r="X28" s="592"/>
      <c r="Y28" s="593"/>
      <c r="Z28" s="594">
        <v>0.3</v>
      </c>
      <c r="AA28" s="594"/>
      <c r="AB28" s="594"/>
      <c r="AC28" s="594"/>
      <c r="AD28" s="595">
        <v>13416</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2455786</v>
      </c>
      <c r="CS28" s="592"/>
      <c r="CT28" s="592"/>
      <c r="CU28" s="592"/>
      <c r="CV28" s="592"/>
      <c r="CW28" s="592"/>
      <c r="CX28" s="592"/>
      <c r="CY28" s="593"/>
      <c r="CZ28" s="625">
        <v>16.899999999999999</v>
      </c>
      <c r="DA28" s="626"/>
      <c r="DB28" s="626"/>
      <c r="DC28" s="627"/>
      <c r="DD28" s="600">
        <v>2408934</v>
      </c>
      <c r="DE28" s="592"/>
      <c r="DF28" s="592"/>
      <c r="DG28" s="592"/>
      <c r="DH28" s="592"/>
      <c r="DI28" s="592"/>
      <c r="DJ28" s="592"/>
      <c r="DK28" s="593"/>
      <c r="DL28" s="600">
        <v>1937651</v>
      </c>
      <c r="DM28" s="592"/>
      <c r="DN28" s="592"/>
      <c r="DO28" s="592"/>
      <c r="DP28" s="592"/>
      <c r="DQ28" s="592"/>
      <c r="DR28" s="592"/>
      <c r="DS28" s="592"/>
      <c r="DT28" s="592"/>
      <c r="DU28" s="592"/>
      <c r="DV28" s="593"/>
      <c r="DW28" s="596">
        <v>18.7</v>
      </c>
      <c r="DX28" s="621"/>
      <c r="DY28" s="621"/>
      <c r="DZ28" s="621"/>
      <c r="EA28" s="621"/>
      <c r="EB28" s="621"/>
      <c r="EC28" s="622"/>
    </row>
    <row r="29" spans="2:133" ht="11.25" customHeight="1" x14ac:dyDescent="0.15">
      <c r="B29" s="588" t="s">
        <v>284</v>
      </c>
      <c r="C29" s="589"/>
      <c r="D29" s="589"/>
      <c r="E29" s="589"/>
      <c r="F29" s="589"/>
      <c r="G29" s="589"/>
      <c r="H29" s="589"/>
      <c r="I29" s="589"/>
      <c r="J29" s="589"/>
      <c r="K29" s="589"/>
      <c r="L29" s="589"/>
      <c r="M29" s="589"/>
      <c r="N29" s="589"/>
      <c r="O29" s="589"/>
      <c r="P29" s="589"/>
      <c r="Q29" s="590"/>
      <c r="R29" s="591">
        <v>8709</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2455786</v>
      </c>
      <c r="CS29" s="623"/>
      <c r="CT29" s="623"/>
      <c r="CU29" s="623"/>
      <c r="CV29" s="623"/>
      <c r="CW29" s="623"/>
      <c r="CX29" s="623"/>
      <c r="CY29" s="624"/>
      <c r="CZ29" s="625">
        <v>16.899999999999999</v>
      </c>
      <c r="DA29" s="626"/>
      <c r="DB29" s="626"/>
      <c r="DC29" s="627"/>
      <c r="DD29" s="600">
        <v>2408934</v>
      </c>
      <c r="DE29" s="623"/>
      <c r="DF29" s="623"/>
      <c r="DG29" s="623"/>
      <c r="DH29" s="623"/>
      <c r="DI29" s="623"/>
      <c r="DJ29" s="623"/>
      <c r="DK29" s="624"/>
      <c r="DL29" s="600">
        <v>1937651</v>
      </c>
      <c r="DM29" s="623"/>
      <c r="DN29" s="623"/>
      <c r="DO29" s="623"/>
      <c r="DP29" s="623"/>
      <c r="DQ29" s="623"/>
      <c r="DR29" s="623"/>
      <c r="DS29" s="623"/>
      <c r="DT29" s="623"/>
      <c r="DU29" s="623"/>
      <c r="DV29" s="624"/>
      <c r="DW29" s="596">
        <v>18.7</v>
      </c>
      <c r="DX29" s="621"/>
      <c r="DY29" s="621"/>
      <c r="DZ29" s="621"/>
      <c r="EA29" s="621"/>
      <c r="EB29" s="621"/>
      <c r="EC29" s="622"/>
    </row>
    <row r="30" spans="2:133" ht="11.25" customHeight="1" x14ac:dyDescent="0.15">
      <c r="B30" s="588" t="s">
        <v>289</v>
      </c>
      <c r="C30" s="589"/>
      <c r="D30" s="589"/>
      <c r="E30" s="589"/>
      <c r="F30" s="589"/>
      <c r="G30" s="589"/>
      <c r="H30" s="589"/>
      <c r="I30" s="589"/>
      <c r="J30" s="589"/>
      <c r="K30" s="589"/>
      <c r="L30" s="589"/>
      <c r="M30" s="589"/>
      <c r="N30" s="589"/>
      <c r="O30" s="589"/>
      <c r="P30" s="589"/>
      <c r="Q30" s="590"/>
      <c r="R30" s="591">
        <v>824897</v>
      </c>
      <c r="S30" s="592"/>
      <c r="T30" s="592"/>
      <c r="U30" s="592"/>
      <c r="V30" s="592"/>
      <c r="W30" s="592"/>
      <c r="X30" s="592"/>
      <c r="Y30" s="593"/>
      <c r="Z30" s="594">
        <v>5.2</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98.7</v>
      </c>
      <c r="BH30" s="650"/>
      <c r="BI30" s="650"/>
      <c r="BJ30" s="650"/>
      <c r="BK30" s="650"/>
      <c r="BL30" s="650"/>
      <c r="BM30" s="586">
        <v>96</v>
      </c>
      <c r="BN30" s="650"/>
      <c r="BO30" s="650"/>
      <c r="BP30" s="650"/>
      <c r="BQ30" s="651"/>
      <c r="BR30" s="649">
        <v>98.8</v>
      </c>
      <c r="BS30" s="650"/>
      <c r="BT30" s="650"/>
      <c r="BU30" s="650"/>
      <c r="BV30" s="650"/>
      <c r="BW30" s="650"/>
      <c r="BX30" s="586">
        <v>96.2</v>
      </c>
      <c r="BY30" s="650"/>
      <c r="BZ30" s="650"/>
      <c r="CA30" s="650"/>
      <c r="CB30" s="651"/>
      <c r="CD30" s="654"/>
      <c r="CE30" s="655"/>
      <c r="CF30" s="605" t="s">
        <v>292</v>
      </c>
      <c r="CG30" s="606"/>
      <c r="CH30" s="606"/>
      <c r="CI30" s="606"/>
      <c r="CJ30" s="606"/>
      <c r="CK30" s="606"/>
      <c r="CL30" s="606"/>
      <c r="CM30" s="606"/>
      <c r="CN30" s="606"/>
      <c r="CO30" s="606"/>
      <c r="CP30" s="606"/>
      <c r="CQ30" s="607"/>
      <c r="CR30" s="591">
        <v>2247837</v>
      </c>
      <c r="CS30" s="592"/>
      <c r="CT30" s="592"/>
      <c r="CU30" s="592"/>
      <c r="CV30" s="592"/>
      <c r="CW30" s="592"/>
      <c r="CX30" s="592"/>
      <c r="CY30" s="593"/>
      <c r="CZ30" s="625">
        <v>15.5</v>
      </c>
      <c r="DA30" s="626"/>
      <c r="DB30" s="626"/>
      <c r="DC30" s="627"/>
      <c r="DD30" s="600">
        <v>2209280</v>
      </c>
      <c r="DE30" s="592"/>
      <c r="DF30" s="592"/>
      <c r="DG30" s="592"/>
      <c r="DH30" s="592"/>
      <c r="DI30" s="592"/>
      <c r="DJ30" s="592"/>
      <c r="DK30" s="593"/>
      <c r="DL30" s="600">
        <v>1739747</v>
      </c>
      <c r="DM30" s="592"/>
      <c r="DN30" s="592"/>
      <c r="DO30" s="592"/>
      <c r="DP30" s="592"/>
      <c r="DQ30" s="592"/>
      <c r="DR30" s="592"/>
      <c r="DS30" s="592"/>
      <c r="DT30" s="592"/>
      <c r="DU30" s="592"/>
      <c r="DV30" s="593"/>
      <c r="DW30" s="596">
        <v>16.8</v>
      </c>
      <c r="DX30" s="621"/>
      <c r="DY30" s="621"/>
      <c r="DZ30" s="621"/>
      <c r="EA30" s="621"/>
      <c r="EB30" s="621"/>
      <c r="EC30" s="622"/>
    </row>
    <row r="31" spans="2:133" ht="11.25" customHeight="1" x14ac:dyDescent="0.15">
      <c r="B31" s="588" t="s">
        <v>293</v>
      </c>
      <c r="C31" s="589"/>
      <c r="D31" s="589"/>
      <c r="E31" s="589"/>
      <c r="F31" s="589"/>
      <c r="G31" s="589"/>
      <c r="H31" s="589"/>
      <c r="I31" s="589"/>
      <c r="J31" s="589"/>
      <c r="K31" s="589"/>
      <c r="L31" s="589"/>
      <c r="M31" s="589"/>
      <c r="N31" s="589"/>
      <c r="O31" s="589"/>
      <c r="P31" s="589"/>
      <c r="Q31" s="590"/>
      <c r="R31" s="591">
        <v>522825</v>
      </c>
      <c r="S31" s="592"/>
      <c r="T31" s="592"/>
      <c r="U31" s="592"/>
      <c r="V31" s="592"/>
      <c r="W31" s="592"/>
      <c r="X31" s="592"/>
      <c r="Y31" s="593"/>
      <c r="Z31" s="594">
        <v>3.3</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98.5</v>
      </c>
      <c r="BH31" s="623"/>
      <c r="BI31" s="623"/>
      <c r="BJ31" s="623"/>
      <c r="BK31" s="623"/>
      <c r="BL31" s="623"/>
      <c r="BM31" s="597">
        <v>95.6</v>
      </c>
      <c r="BN31" s="647"/>
      <c r="BO31" s="647"/>
      <c r="BP31" s="647"/>
      <c r="BQ31" s="648"/>
      <c r="BR31" s="646">
        <v>98.4</v>
      </c>
      <c r="BS31" s="623"/>
      <c r="BT31" s="623"/>
      <c r="BU31" s="623"/>
      <c r="BV31" s="623"/>
      <c r="BW31" s="623"/>
      <c r="BX31" s="597">
        <v>95.7</v>
      </c>
      <c r="BY31" s="647"/>
      <c r="BZ31" s="647"/>
      <c r="CA31" s="647"/>
      <c r="CB31" s="648"/>
      <c r="CD31" s="654"/>
      <c r="CE31" s="655"/>
      <c r="CF31" s="605" t="s">
        <v>296</v>
      </c>
      <c r="CG31" s="606"/>
      <c r="CH31" s="606"/>
      <c r="CI31" s="606"/>
      <c r="CJ31" s="606"/>
      <c r="CK31" s="606"/>
      <c r="CL31" s="606"/>
      <c r="CM31" s="606"/>
      <c r="CN31" s="606"/>
      <c r="CO31" s="606"/>
      <c r="CP31" s="606"/>
      <c r="CQ31" s="607"/>
      <c r="CR31" s="591">
        <v>207949</v>
      </c>
      <c r="CS31" s="623"/>
      <c r="CT31" s="623"/>
      <c r="CU31" s="623"/>
      <c r="CV31" s="623"/>
      <c r="CW31" s="623"/>
      <c r="CX31" s="623"/>
      <c r="CY31" s="624"/>
      <c r="CZ31" s="625">
        <v>1.4</v>
      </c>
      <c r="DA31" s="626"/>
      <c r="DB31" s="626"/>
      <c r="DC31" s="627"/>
      <c r="DD31" s="600">
        <v>199654</v>
      </c>
      <c r="DE31" s="623"/>
      <c r="DF31" s="623"/>
      <c r="DG31" s="623"/>
      <c r="DH31" s="623"/>
      <c r="DI31" s="623"/>
      <c r="DJ31" s="623"/>
      <c r="DK31" s="624"/>
      <c r="DL31" s="600">
        <v>197904</v>
      </c>
      <c r="DM31" s="623"/>
      <c r="DN31" s="623"/>
      <c r="DO31" s="623"/>
      <c r="DP31" s="623"/>
      <c r="DQ31" s="623"/>
      <c r="DR31" s="623"/>
      <c r="DS31" s="623"/>
      <c r="DT31" s="623"/>
      <c r="DU31" s="623"/>
      <c r="DV31" s="624"/>
      <c r="DW31" s="596">
        <v>1.9</v>
      </c>
      <c r="DX31" s="621"/>
      <c r="DY31" s="621"/>
      <c r="DZ31" s="621"/>
      <c r="EA31" s="621"/>
      <c r="EB31" s="621"/>
      <c r="EC31" s="622"/>
    </row>
    <row r="32" spans="2:133" ht="11.25" customHeight="1" x14ac:dyDescent="0.15">
      <c r="B32" s="588" t="s">
        <v>297</v>
      </c>
      <c r="C32" s="589"/>
      <c r="D32" s="589"/>
      <c r="E32" s="589"/>
      <c r="F32" s="589"/>
      <c r="G32" s="589"/>
      <c r="H32" s="589"/>
      <c r="I32" s="589"/>
      <c r="J32" s="589"/>
      <c r="K32" s="589"/>
      <c r="L32" s="589"/>
      <c r="M32" s="589"/>
      <c r="N32" s="589"/>
      <c r="O32" s="589"/>
      <c r="P32" s="589"/>
      <c r="Q32" s="590"/>
      <c r="R32" s="591">
        <v>277225</v>
      </c>
      <c r="S32" s="592"/>
      <c r="T32" s="592"/>
      <c r="U32" s="592"/>
      <c r="V32" s="592"/>
      <c r="W32" s="592"/>
      <c r="X32" s="592"/>
      <c r="Y32" s="593"/>
      <c r="Z32" s="594">
        <v>1.7</v>
      </c>
      <c r="AA32" s="594"/>
      <c r="AB32" s="594"/>
      <c r="AC32" s="594"/>
      <c r="AD32" s="595">
        <v>31</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98.8</v>
      </c>
      <c r="BH32" s="659"/>
      <c r="BI32" s="659"/>
      <c r="BJ32" s="659"/>
      <c r="BK32" s="659"/>
      <c r="BL32" s="659"/>
      <c r="BM32" s="660">
        <v>95.9</v>
      </c>
      <c r="BN32" s="659"/>
      <c r="BO32" s="659"/>
      <c r="BP32" s="659"/>
      <c r="BQ32" s="661"/>
      <c r="BR32" s="658">
        <v>99</v>
      </c>
      <c r="BS32" s="659"/>
      <c r="BT32" s="659"/>
      <c r="BU32" s="659"/>
      <c r="BV32" s="659"/>
      <c r="BW32" s="659"/>
      <c r="BX32" s="660">
        <v>96.3</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x14ac:dyDescent="0.15">
      <c r="B33" s="588" t="s">
        <v>300</v>
      </c>
      <c r="C33" s="589"/>
      <c r="D33" s="589"/>
      <c r="E33" s="589"/>
      <c r="F33" s="589"/>
      <c r="G33" s="589"/>
      <c r="H33" s="589"/>
      <c r="I33" s="589"/>
      <c r="J33" s="589"/>
      <c r="K33" s="589"/>
      <c r="L33" s="589"/>
      <c r="M33" s="589"/>
      <c r="N33" s="589"/>
      <c r="O33" s="589"/>
      <c r="P33" s="589"/>
      <c r="Q33" s="590"/>
      <c r="R33" s="591">
        <v>1376600</v>
      </c>
      <c r="S33" s="592"/>
      <c r="T33" s="592"/>
      <c r="U33" s="592"/>
      <c r="V33" s="592"/>
      <c r="W33" s="592"/>
      <c r="X33" s="592"/>
      <c r="Y33" s="593"/>
      <c r="Z33" s="594">
        <v>8.6</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6468946</v>
      </c>
      <c r="CS33" s="623"/>
      <c r="CT33" s="623"/>
      <c r="CU33" s="623"/>
      <c r="CV33" s="623"/>
      <c r="CW33" s="623"/>
      <c r="CX33" s="623"/>
      <c r="CY33" s="624"/>
      <c r="CZ33" s="625">
        <v>44.5</v>
      </c>
      <c r="DA33" s="626"/>
      <c r="DB33" s="626"/>
      <c r="DC33" s="627"/>
      <c r="DD33" s="600">
        <v>5276345</v>
      </c>
      <c r="DE33" s="623"/>
      <c r="DF33" s="623"/>
      <c r="DG33" s="623"/>
      <c r="DH33" s="623"/>
      <c r="DI33" s="623"/>
      <c r="DJ33" s="623"/>
      <c r="DK33" s="624"/>
      <c r="DL33" s="600">
        <v>3235208</v>
      </c>
      <c r="DM33" s="623"/>
      <c r="DN33" s="623"/>
      <c r="DO33" s="623"/>
      <c r="DP33" s="623"/>
      <c r="DQ33" s="623"/>
      <c r="DR33" s="623"/>
      <c r="DS33" s="623"/>
      <c r="DT33" s="623"/>
      <c r="DU33" s="623"/>
      <c r="DV33" s="624"/>
      <c r="DW33" s="596">
        <v>31.2</v>
      </c>
      <c r="DX33" s="621"/>
      <c r="DY33" s="621"/>
      <c r="DZ33" s="621"/>
      <c r="EA33" s="621"/>
      <c r="EB33" s="621"/>
      <c r="EC33" s="622"/>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2127138</v>
      </c>
      <c r="CS34" s="592"/>
      <c r="CT34" s="592"/>
      <c r="CU34" s="592"/>
      <c r="CV34" s="592"/>
      <c r="CW34" s="592"/>
      <c r="CX34" s="592"/>
      <c r="CY34" s="593"/>
      <c r="CZ34" s="625">
        <v>14.6</v>
      </c>
      <c r="DA34" s="626"/>
      <c r="DB34" s="626"/>
      <c r="DC34" s="627"/>
      <c r="DD34" s="600">
        <v>1589760</v>
      </c>
      <c r="DE34" s="592"/>
      <c r="DF34" s="592"/>
      <c r="DG34" s="592"/>
      <c r="DH34" s="592"/>
      <c r="DI34" s="592"/>
      <c r="DJ34" s="592"/>
      <c r="DK34" s="593"/>
      <c r="DL34" s="600">
        <v>1306450</v>
      </c>
      <c r="DM34" s="592"/>
      <c r="DN34" s="592"/>
      <c r="DO34" s="592"/>
      <c r="DP34" s="592"/>
      <c r="DQ34" s="592"/>
      <c r="DR34" s="592"/>
      <c r="DS34" s="592"/>
      <c r="DT34" s="592"/>
      <c r="DU34" s="592"/>
      <c r="DV34" s="593"/>
      <c r="DW34" s="596">
        <v>12.6</v>
      </c>
      <c r="DX34" s="621"/>
      <c r="DY34" s="621"/>
      <c r="DZ34" s="621"/>
      <c r="EA34" s="621"/>
      <c r="EB34" s="621"/>
      <c r="EC34" s="622"/>
    </row>
    <row r="35" spans="2:133" ht="11.25" customHeight="1" x14ac:dyDescent="0.15">
      <c r="B35" s="588" t="s">
        <v>306</v>
      </c>
      <c r="C35" s="589"/>
      <c r="D35" s="589"/>
      <c r="E35" s="589"/>
      <c r="F35" s="589"/>
      <c r="G35" s="589"/>
      <c r="H35" s="589"/>
      <c r="I35" s="589"/>
      <c r="J35" s="589"/>
      <c r="K35" s="589"/>
      <c r="L35" s="589"/>
      <c r="M35" s="589"/>
      <c r="N35" s="589"/>
      <c r="O35" s="589"/>
      <c r="P35" s="589"/>
      <c r="Q35" s="590"/>
      <c r="R35" s="591" t="s">
        <v>112</v>
      </c>
      <c r="S35" s="592"/>
      <c r="T35" s="592"/>
      <c r="U35" s="592"/>
      <c r="V35" s="592"/>
      <c r="W35" s="592"/>
      <c r="X35" s="592"/>
      <c r="Y35" s="593"/>
      <c r="Z35" s="594" t="s">
        <v>112</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1983759</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58843</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80203</v>
      </c>
      <c r="CS35" s="623"/>
      <c r="CT35" s="623"/>
      <c r="CU35" s="623"/>
      <c r="CV35" s="623"/>
      <c r="CW35" s="623"/>
      <c r="CX35" s="623"/>
      <c r="CY35" s="624"/>
      <c r="CZ35" s="625">
        <v>0.6</v>
      </c>
      <c r="DA35" s="626"/>
      <c r="DB35" s="626"/>
      <c r="DC35" s="627"/>
      <c r="DD35" s="600">
        <v>66197</v>
      </c>
      <c r="DE35" s="623"/>
      <c r="DF35" s="623"/>
      <c r="DG35" s="623"/>
      <c r="DH35" s="623"/>
      <c r="DI35" s="623"/>
      <c r="DJ35" s="623"/>
      <c r="DK35" s="624"/>
      <c r="DL35" s="600">
        <v>66197</v>
      </c>
      <c r="DM35" s="623"/>
      <c r="DN35" s="623"/>
      <c r="DO35" s="623"/>
      <c r="DP35" s="623"/>
      <c r="DQ35" s="623"/>
      <c r="DR35" s="623"/>
      <c r="DS35" s="623"/>
      <c r="DT35" s="623"/>
      <c r="DU35" s="623"/>
      <c r="DV35" s="624"/>
      <c r="DW35" s="596">
        <v>0.6</v>
      </c>
      <c r="DX35" s="621"/>
      <c r="DY35" s="621"/>
      <c r="DZ35" s="621"/>
      <c r="EA35" s="621"/>
      <c r="EB35" s="621"/>
      <c r="EC35" s="622"/>
    </row>
    <row r="36" spans="2:133" ht="11.25" customHeight="1" x14ac:dyDescent="0.15">
      <c r="B36" s="634" t="s">
        <v>310</v>
      </c>
      <c r="C36" s="635"/>
      <c r="D36" s="635"/>
      <c r="E36" s="635"/>
      <c r="F36" s="635"/>
      <c r="G36" s="635"/>
      <c r="H36" s="635"/>
      <c r="I36" s="635"/>
      <c r="J36" s="635"/>
      <c r="K36" s="635"/>
      <c r="L36" s="635"/>
      <c r="M36" s="635"/>
      <c r="N36" s="635"/>
      <c r="O36" s="635"/>
      <c r="P36" s="635"/>
      <c r="Q36" s="636"/>
      <c r="R36" s="663">
        <v>15973568</v>
      </c>
      <c r="S36" s="664"/>
      <c r="T36" s="664"/>
      <c r="U36" s="664"/>
      <c r="V36" s="664"/>
      <c r="W36" s="664"/>
      <c r="X36" s="664"/>
      <c r="Y36" s="665"/>
      <c r="Z36" s="666">
        <v>100</v>
      </c>
      <c r="AA36" s="666"/>
      <c r="AB36" s="666"/>
      <c r="AC36" s="666"/>
      <c r="AD36" s="667">
        <v>10373561</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688139</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-74185</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1664177</v>
      </c>
      <c r="CS36" s="592"/>
      <c r="CT36" s="592"/>
      <c r="CU36" s="592"/>
      <c r="CV36" s="592"/>
      <c r="CW36" s="592"/>
      <c r="CX36" s="592"/>
      <c r="CY36" s="593"/>
      <c r="CZ36" s="625">
        <v>11.4</v>
      </c>
      <c r="DA36" s="626"/>
      <c r="DB36" s="626"/>
      <c r="DC36" s="627"/>
      <c r="DD36" s="600">
        <v>1495517</v>
      </c>
      <c r="DE36" s="592"/>
      <c r="DF36" s="592"/>
      <c r="DG36" s="592"/>
      <c r="DH36" s="592"/>
      <c r="DI36" s="592"/>
      <c r="DJ36" s="592"/>
      <c r="DK36" s="593"/>
      <c r="DL36" s="600">
        <v>1048318</v>
      </c>
      <c r="DM36" s="592"/>
      <c r="DN36" s="592"/>
      <c r="DO36" s="592"/>
      <c r="DP36" s="592"/>
      <c r="DQ36" s="592"/>
      <c r="DR36" s="592"/>
      <c r="DS36" s="592"/>
      <c r="DT36" s="592"/>
      <c r="DU36" s="592"/>
      <c r="DV36" s="593"/>
      <c r="DW36" s="596">
        <v>10.1</v>
      </c>
      <c r="DX36" s="621"/>
      <c r="DY36" s="621"/>
      <c r="DZ36" s="621"/>
      <c r="EA36" s="621"/>
      <c r="EB36" s="621"/>
      <c r="EC36" s="622"/>
    </row>
    <row r="37" spans="2:133" ht="11.25" customHeight="1" x14ac:dyDescent="0.15">
      <c r="AQ37" s="670" t="s">
        <v>314</v>
      </c>
      <c r="AR37" s="671"/>
      <c r="AS37" s="671"/>
      <c r="AT37" s="671"/>
      <c r="AU37" s="671"/>
      <c r="AV37" s="671"/>
      <c r="AW37" s="671"/>
      <c r="AX37" s="671"/>
      <c r="AY37" s="672"/>
      <c r="AZ37" s="591">
        <v>203125</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3625</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790155</v>
      </c>
      <c r="CS37" s="623"/>
      <c r="CT37" s="623"/>
      <c r="CU37" s="623"/>
      <c r="CV37" s="623"/>
      <c r="CW37" s="623"/>
      <c r="CX37" s="623"/>
      <c r="CY37" s="624"/>
      <c r="CZ37" s="625">
        <v>5.4</v>
      </c>
      <c r="DA37" s="626"/>
      <c r="DB37" s="626"/>
      <c r="DC37" s="627"/>
      <c r="DD37" s="600">
        <v>790155</v>
      </c>
      <c r="DE37" s="623"/>
      <c r="DF37" s="623"/>
      <c r="DG37" s="623"/>
      <c r="DH37" s="623"/>
      <c r="DI37" s="623"/>
      <c r="DJ37" s="623"/>
      <c r="DK37" s="624"/>
      <c r="DL37" s="600">
        <v>655294</v>
      </c>
      <c r="DM37" s="623"/>
      <c r="DN37" s="623"/>
      <c r="DO37" s="623"/>
      <c r="DP37" s="623"/>
      <c r="DQ37" s="623"/>
      <c r="DR37" s="623"/>
      <c r="DS37" s="623"/>
      <c r="DT37" s="623"/>
      <c r="DU37" s="623"/>
      <c r="DV37" s="624"/>
      <c r="DW37" s="596">
        <v>6.3</v>
      </c>
      <c r="DX37" s="621"/>
      <c r="DY37" s="621"/>
      <c r="DZ37" s="621"/>
      <c r="EA37" s="621"/>
      <c r="EB37" s="621"/>
      <c r="EC37" s="622"/>
    </row>
    <row r="38" spans="2:133" ht="11.25" customHeight="1" x14ac:dyDescent="0.15">
      <c r="AQ38" s="670" t="s">
        <v>317</v>
      </c>
      <c r="AR38" s="671"/>
      <c r="AS38" s="671"/>
      <c r="AT38" s="671"/>
      <c r="AU38" s="671"/>
      <c r="AV38" s="671"/>
      <c r="AW38" s="671"/>
      <c r="AX38" s="671"/>
      <c r="AY38" s="672"/>
      <c r="AZ38" s="591">
        <v>141300</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6637</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1780634</v>
      </c>
      <c r="CS38" s="592"/>
      <c r="CT38" s="592"/>
      <c r="CU38" s="592"/>
      <c r="CV38" s="592"/>
      <c r="CW38" s="592"/>
      <c r="CX38" s="592"/>
      <c r="CY38" s="593"/>
      <c r="CZ38" s="625">
        <v>12.2</v>
      </c>
      <c r="DA38" s="626"/>
      <c r="DB38" s="626"/>
      <c r="DC38" s="627"/>
      <c r="DD38" s="600">
        <v>1615064</v>
      </c>
      <c r="DE38" s="592"/>
      <c r="DF38" s="592"/>
      <c r="DG38" s="592"/>
      <c r="DH38" s="592"/>
      <c r="DI38" s="592"/>
      <c r="DJ38" s="592"/>
      <c r="DK38" s="593"/>
      <c r="DL38" s="600">
        <v>814243</v>
      </c>
      <c r="DM38" s="592"/>
      <c r="DN38" s="592"/>
      <c r="DO38" s="592"/>
      <c r="DP38" s="592"/>
      <c r="DQ38" s="592"/>
      <c r="DR38" s="592"/>
      <c r="DS38" s="592"/>
      <c r="DT38" s="592"/>
      <c r="DU38" s="592"/>
      <c r="DV38" s="593"/>
      <c r="DW38" s="596">
        <v>7.8</v>
      </c>
      <c r="DX38" s="621"/>
      <c r="DY38" s="621"/>
      <c r="DZ38" s="621"/>
      <c r="EA38" s="621"/>
      <c r="EB38" s="621"/>
      <c r="EC38" s="622"/>
    </row>
    <row r="39" spans="2:133" ht="11.25" customHeight="1" x14ac:dyDescent="0.15">
      <c r="AQ39" s="670" t="s">
        <v>320</v>
      </c>
      <c r="AR39" s="671"/>
      <c r="AS39" s="671"/>
      <c r="AT39" s="671"/>
      <c r="AU39" s="671"/>
      <c r="AV39" s="671"/>
      <c r="AW39" s="671"/>
      <c r="AX39" s="671"/>
      <c r="AY39" s="672"/>
      <c r="AZ39" s="591" t="s">
        <v>321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86</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760773</v>
      </c>
      <c r="CS39" s="623"/>
      <c r="CT39" s="623"/>
      <c r="CU39" s="623"/>
      <c r="CV39" s="623"/>
      <c r="CW39" s="623"/>
      <c r="CX39" s="623"/>
      <c r="CY39" s="624"/>
      <c r="CZ39" s="625">
        <v>5.2</v>
      </c>
      <c r="DA39" s="626"/>
      <c r="DB39" s="626"/>
      <c r="DC39" s="627"/>
      <c r="DD39" s="600">
        <v>503086</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256080</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88</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56021</v>
      </c>
      <c r="CS40" s="592"/>
      <c r="CT40" s="592"/>
      <c r="CU40" s="592"/>
      <c r="CV40" s="592"/>
      <c r="CW40" s="592"/>
      <c r="CX40" s="592"/>
      <c r="CY40" s="593"/>
      <c r="CZ40" s="625">
        <v>0.4</v>
      </c>
      <c r="DA40" s="626"/>
      <c r="DB40" s="626"/>
      <c r="DC40" s="627"/>
      <c r="DD40" s="600">
        <v>6721</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695115</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272</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2143874</v>
      </c>
      <c r="CS42" s="592"/>
      <c r="CT42" s="592"/>
      <c r="CU42" s="592"/>
      <c r="CV42" s="592"/>
      <c r="CW42" s="592"/>
      <c r="CX42" s="592"/>
      <c r="CY42" s="593"/>
      <c r="CZ42" s="625">
        <v>14.7</v>
      </c>
      <c r="DA42" s="674"/>
      <c r="DB42" s="674"/>
      <c r="DC42" s="675"/>
      <c r="DD42" s="600">
        <v>687952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50848</v>
      </c>
      <c r="CS43" s="623"/>
      <c r="CT43" s="623"/>
      <c r="CU43" s="623"/>
      <c r="CV43" s="623"/>
      <c r="CW43" s="623"/>
      <c r="CX43" s="623"/>
      <c r="CY43" s="624"/>
      <c r="CZ43" s="625">
        <v>0.3</v>
      </c>
      <c r="DA43" s="626"/>
      <c r="DB43" s="626"/>
      <c r="DC43" s="627"/>
      <c r="DD43" s="600">
        <v>50848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336</v>
      </c>
      <c r="CD44" s="697" t="s">
        <v>287</v>
      </c>
      <c r="CE44" s="698"/>
      <c r="CF44" s="588" t="s">
        <v>337</v>
      </c>
      <c r="CG44" s="589"/>
      <c r="CH44" s="589"/>
      <c r="CI44" s="589"/>
      <c r="CJ44" s="589"/>
      <c r="CK44" s="589"/>
      <c r="CL44" s="589"/>
      <c r="CM44" s="589"/>
      <c r="CN44" s="589"/>
      <c r="CO44" s="589"/>
      <c r="CP44" s="589"/>
      <c r="CQ44" s="590"/>
      <c r="CR44" s="591">
        <v>2059380</v>
      </c>
      <c r="CS44" s="592"/>
      <c r="CT44" s="592"/>
      <c r="CU44" s="592"/>
      <c r="CV44" s="592"/>
      <c r="CW44" s="592"/>
      <c r="CX44" s="592"/>
      <c r="CY44" s="593"/>
      <c r="CZ44" s="625">
        <v>14.2</v>
      </c>
      <c r="DA44" s="674"/>
      <c r="DB44" s="674"/>
      <c r="DC44" s="675"/>
      <c r="DD44" s="600">
        <v>685812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338</v>
      </c>
      <c r="CG45" s="589"/>
      <c r="CH45" s="589"/>
      <c r="CI45" s="589"/>
      <c r="CJ45" s="589"/>
      <c r="CK45" s="589"/>
      <c r="CL45" s="589"/>
      <c r="CM45" s="589"/>
      <c r="CN45" s="589"/>
      <c r="CO45" s="589"/>
      <c r="CP45" s="589"/>
      <c r="CQ45" s="590"/>
      <c r="CR45" s="591">
        <v>528268</v>
      </c>
      <c r="CS45" s="623"/>
      <c r="CT45" s="623"/>
      <c r="CU45" s="623"/>
      <c r="CV45" s="623"/>
      <c r="CW45" s="623"/>
      <c r="CX45" s="623"/>
      <c r="CY45" s="624"/>
      <c r="CZ45" s="625">
        <v>3.6</v>
      </c>
      <c r="DA45" s="626"/>
      <c r="DB45" s="626"/>
      <c r="DC45" s="627"/>
      <c r="DD45" s="600">
        <v>24761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339</v>
      </c>
      <c r="CG46" s="589"/>
      <c r="CH46" s="589"/>
      <c r="CI46" s="589"/>
      <c r="CJ46" s="589"/>
      <c r="CK46" s="589"/>
      <c r="CL46" s="589"/>
      <c r="CM46" s="589"/>
      <c r="CN46" s="589"/>
      <c r="CO46" s="589"/>
      <c r="CP46" s="589"/>
      <c r="CQ46" s="590"/>
      <c r="CR46" s="591">
        <v>1395781</v>
      </c>
      <c r="CS46" s="592"/>
      <c r="CT46" s="592"/>
      <c r="CU46" s="592"/>
      <c r="CV46" s="592"/>
      <c r="CW46" s="592"/>
      <c r="CX46" s="592"/>
      <c r="CY46" s="593"/>
      <c r="CZ46" s="625">
        <v>9.6</v>
      </c>
      <c r="DA46" s="674"/>
      <c r="DB46" s="674"/>
      <c r="DC46" s="675"/>
      <c r="DD46" s="600">
        <v>598043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340</v>
      </c>
      <c r="CG47" s="589"/>
      <c r="CH47" s="589"/>
      <c r="CI47" s="589"/>
      <c r="CJ47" s="589"/>
      <c r="CK47" s="589"/>
      <c r="CL47" s="589"/>
      <c r="CM47" s="589"/>
      <c r="CN47" s="589"/>
      <c r="CO47" s="589"/>
      <c r="CP47" s="589"/>
      <c r="CQ47" s="590"/>
      <c r="CR47" s="591">
        <v>84494</v>
      </c>
      <c r="CS47" s="623"/>
      <c r="CT47" s="623"/>
      <c r="CU47" s="623"/>
      <c r="CV47" s="623"/>
      <c r="CW47" s="623"/>
      <c r="CX47" s="623"/>
      <c r="CY47" s="624"/>
      <c r="CZ47" s="625">
        <v>0.6</v>
      </c>
      <c r="DA47" s="626"/>
      <c r="DB47" s="626"/>
      <c r="DC47" s="627"/>
      <c r="DD47" s="600">
        <v>2140</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343</v>
      </c>
      <c r="CE49" s="635"/>
      <c r="CF49" s="635"/>
      <c r="CG49" s="635"/>
      <c r="CH49" s="635"/>
      <c r="CI49" s="635"/>
      <c r="CJ49" s="635"/>
      <c r="CK49" s="635"/>
      <c r="CL49" s="635"/>
      <c r="CM49" s="635"/>
      <c r="CN49" s="635"/>
      <c r="CO49" s="635"/>
      <c r="CP49" s="635"/>
      <c r="CQ49" s="636"/>
      <c r="CR49" s="663">
        <v>14545809</v>
      </c>
      <c r="CS49" s="659"/>
      <c r="CT49" s="659"/>
      <c r="CU49" s="659"/>
      <c r="CV49" s="659"/>
      <c r="CW49" s="659"/>
      <c r="CX49" s="659"/>
      <c r="CY49" s="686"/>
      <c r="CZ49" s="687">
        <v>100</v>
      </c>
      <c r="DA49" s="688"/>
      <c r="DB49" s="688"/>
      <c r="DC49" s="689"/>
      <c r="DD49" s="690">
        <v>10866000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366</v>
      </c>
      <c r="C7" s="718"/>
      <c r="D7" s="718"/>
      <c r="E7" s="718"/>
      <c r="F7" s="718"/>
      <c r="G7" s="718"/>
      <c r="H7" s="718"/>
      <c r="I7" s="718"/>
      <c r="J7" s="718"/>
      <c r="K7" s="718"/>
      <c r="L7" s="718"/>
      <c r="M7" s="718"/>
      <c r="N7" s="718"/>
      <c r="O7" s="718"/>
      <c r="P7" s="719"/>
      <c r="Q7" s="720">
        <v>15753</v>
      </c>
      <c r="R7" s="721"/>
      <c r="S7" s="721"/>
      <c r="T7" s="721"/>
      <c r="U7" s="721"/>
      <c r="V7" s="721">
        <v>14354</v>
      </c>
      <c r="W7" s="721"/>
      <c r="X7" s="721"/>
      <c r="Y7" s="721"/>
      <c r="Z7" s="721"/>
      <c r="AA7" s="721">
        <v>1398</v>
      </c>
      <c r="AB7" s="721"/>
      <c r="AC7" s="721"/>
      <c r="AD7" s="721"/>
      <c r="AE7" s="722"/>
      <c r="AF7" s="723">
        <v>574</v>
      </c>
      <c r="AG7" s="724"/>
      <c r="AH7" s="724"/>
      <c r="AI7" s="724"/>
      <c r="AJ7" s="725"/>
      <c r="AK7" s="760">
        <v>747</v>
      </c>
      <c r="AL7" s="761"/>
      <c r="AM7" s="761"/>
      <c r="AN7" s="761"/>
      <c r="AO7" s="761"/>
      <c r="AP7" s="761">
        <v>17009</v>
      </c>
      <c r="AQ7" s="761"/>
      <c r="AR7" s="761"/>
      <c r="AS7" s="761"/>
      <c r="AT7" s="761"/>
      <c r="AU7" s="762" t="s">
        <v>564</v>
      </c>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563</v>
      </c>
      <c r="BS7" s="764" t="s">
        <v>556</v>
      </c>
      <c r="BT7" s="765"/>
      <c r="BU7" s="765"/>
      <c r="BV7" s="765"/>
      <c r="BW7" s="765"/>
      <c r="BX7" s="765"/>
      <c r="BY7" s="765"/>
      <c r="BZ7" s="765"/>
      <c r="CA7" s="765"/>
      <c r="CB7" s="765"/>
      <c r="CC7" s="765"/>
      <c r="CD7" s="765"/>
      <c r="CE7" s="765"/>
      <c r="CF7" s="765"/>
      <c r="CG7" s="766"/>
      <c r="CH7" s="757">
        <v>0</v>
      </c>
      <c r="CI7" s="758"/>
      <c r="CJ7" s="758"/>
      <c r="CK7" s="758"/>
      <c r="CL7" s="759"/>
      <c r="CM7" s="757">
        <v>53</v>
      </c>
      <c r="CN7" s="758"/>
      <c r="CO7" s="758"/>
      <c r="CP7" s="758"/>
      <c r="CQ7" s="759"/>
      <c r="CR7" s="757">
        <v>5</v>
      </c>
      <c r="CS7" s="758"/>
      <c r="CT7" s="758"/>
      <c r="CU7" s="758"/>
      <c r="CV7" s="759"/>
      <c r="CW7" s="757" t="s">
        <v>569</v>
      </c>
      <c r="CX7" s="758"/>
      <c r="CY7" s="758"/>
      <c r="CZ7" s="758"/>
      <c r="DA7" s="759"/>
      <c r="DB7" s="757" t="s">
        <v>569</v>
      </c>
      <c r="DC7" s="758"/>
      <c r="DD7" s="758"/>
      <c r="DE7" s="758"/>
      <c r="DF7" s="759"/>
      <c r="DG7" s="757">
        <v>327</v>
      </c>
      <c r="DH7" s="758"/>
      <c r="DI7" s="758"/>
      <c r="DJ7" s="758"/>
      <c r="DK7" s="759"/>
      <c r="DL7" s="757" t="s">
        <v>569</v>
      </c>
      <c r="DM7" s="758"/>
      <c r="DN7" s="758"/>
      <c r="DO7" s="758"/>
      <c r="DP7" s="759"/>
      <c r="DQ7" s="757">
        <v>313</v>
      </c>
      <c r="DR7" s="758"/>
      <c r="DS7" s="758"/>
      <c r="DT7" s="758"/>
      <c r="DU7" s="759"/>
      <c r="DV7" s="738"/>
      <c r="DW7" s="739"/>
      <c r="DX7" s="739"/>
      <c r="DY7" s="739"/>
      <c r="DZ7" s="740"/>
      <c r="EA7" s="205"/>
    </row>
    <row r="8" spans="1:131" s="206" customFormat="1" ht="26.25" customHeight="1" x14ac:dyDescent="0.15">
      <c r="A8" s="212">
        <v>2</v>
      </c>
      <c r="B8" s="741" t="s">
        <v>367</v>
      </c>
      <c r="C8" s="742"/>
      <c r="D8" s="742"/>
      <c r="E8" s="742"/>
      <c r="F8" s="742"/>
      <c r="G8" s="742"/>
      <c r="H8" s="742"/>
      <c r="I8" s="742"/>
      <c r="J8" s="742"/>
      <c r="K8" s="742"/>
      <c r="L8" s="742"/>
      <c r="M8" s="742"/>
      <c r="N8" s="742"/>
      <c r="O8" s="742"/>
      <c r="P8" s="743"/>
      <c r="Q8" s="744">
        <v>68</v>
      </c>
      <c r="R8" s="745"/>
      <c r="S8" s="745"/>
      <c r="T8" s="745"/>
      <c r="U8" s="745"/>
      <c r="V8" s="745">
        <v>67</v>
      </c>
      <c r="W8" s="745"/>
      <c r="X8" s="745"/>
      <c r="Y8" s="745"/>
      <c r="Z8" s="745"/>
      <c r="AA8" s="745">
        <v>1</v>
      </c>
      <c r="AB8" s="745"/>
      <c r="AC8" s="745"/>
      <c r="AD8" s="745"/>
      <c r="AE8" s="746"/>
      <c r="AF8" s="747">
        <v>1</v>
      </c>
      <c r="AG8" s="748"/>
      <c r="AH8" s="748"/>
      <c r="AI8" s="748"/>
      <c r="AJ8" s="749"/>
      <c r="AK8" s="750">
        <v>19</v>
      </c>
      <c r="AL8" s="751"/>
      <c r="AM8" s="751"/>
      <c r="AN8" s="751"/>
      <c r="AO8" s="751"/>
      <c r="AP8" s="751">
        <v>1</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557</v>
      </c>
      <c r="BT8" s="755"/>
      <c r="BU8" s="755"/>
      <c r="BV8" s="755"/>
      <c r="BW8" s="755"/>
      <c r="BX8" s="755"/>
      <c r="BY8" s="755"/>
      <c r="BZ8" s="755"/>
      <c r="CA8" s="755"/>
      <c r="CB8" s="755"/>
      <c r="CC8" s="755"/>
      <c r="CD8" s="755"/>
      <c r="CE8" s="755"/>
      <c r="CF8" s="755"/>
      <c r="CG8" s="756"/>
      <c r="CH8" s="767">
        <v>0</v>
      </c>
      <c r="CI8" s="768"/>
      <c r="CJ8" s="768"/>
      <c r="CK8" s="768"/>
      <c r="CL8" s="769"/>
      <c r="CM8" s="767">
        <v>88</v>
      </c>
      <c r="CN8" s="768"/>
      <c r="CO8" s="768"/>
      <c r="CP8" s="768"/>
      <c r="CQ8" s="769"/>
      <c r="CR8" s="767">
        <v>80</v>
      </c>
      <c r="CS8" s="768"/>
      <c r="CT8" s="768"/>
      <c r="CU8" s="768"/>
      <c r="CV8" s="769"/>
      <c r="CW8" s="767">
        <v>0</v>
      </c>
      <c r="CX8" s="768"/>
      <c r="CY8" s="768"/>
      <c r="CZ8" s="768"/>
      <c r="DA8" s="769"/>
      <c r="DB8" s="767" t="s">
        <v>569</v>
      </c>
      <c r="DC8" s="768"/>
      <c r="DD8" s="768"/>
      <c r="DE8" s="768"/>
      <c r="DF8" s="769"/>
      <c r="DG8" s="767" t="s">
        <v>569</v>
      </c>
      <c r="DH8" s="768"/>
      <c r="DI8" s="768"/>
      <c r="DJ8" s="768"/>
      <c r="DK8" s="769"/>
      <c r="DL8" s="767" t="s">
        <v>571</v>
      </c>
      <c r="DM8" s="768"/>
      <c r="DN8" s="768"/>
      <c r="DO8" s="768"/>
      <c r="DP8" s="769"/>
      <c r="DQ8" s="767" t="s">
        <v>569</v>
      </c>
      <c r="DR8" s="768"/>
      <c r="DS8" s="768"/>
      <c r="DT8" s="768"/>
      <c r="DU8" s="769"/>
      <c r="DV8" s="770"/>
      <c r="DW8" s="771"/>
      <c r="DX8" s="771"/>
      <c r="DY8" s="771"/>
      <c r="DZ8" s="772"/>
      <c r="EA8" s="205"/>
    </row>
    <row r="9" spans="1:131" s="206" customFormat="1" ht="26.25" customHeight="1" x14ac:dyDescent="0.15">
      <c r="A9" s="212">
        <v>3</v>
      </c>
      <c r="B9" s="741" t="s">
        <v>368</v>
      </c>
      <c r="C9" s="742"/>
      <c r="D9" s="742"/>
      <c r="E9" s="742"/>
      <c r="F9" s="742"/>
      <c r="G9" s="742"/>
      <c r="H9" s="742"/>
      <c r="I9" s="742"/>
      <c r="J9" s="742"/>
      <c r="K9" s="742"/>
      <c r="L9" s="742"/>
      <c r="M9" s="742"/>
      <c r="N9" s="742"/>
      <c r="O9" s="742"/>
      <c r="P9" s="743"/>
      <c r="Q9" s="744">
        <v>2</v>
      </c>
      <c r="R9" s="745"/>
      <c r="S9" s="745"/>
      <c r="T9" s="745"/>
      <c r="U9" s="745"/>
      <c r="V9" s="745">
        <v>2</v>
      </c>
      <c r="W9" s="745"/>
      <c r="X9" s="745"/>
      <c r="Y9" s="745"/>
      <c r="Z9" s="745"/>
      <c r="AA9" s="745">
        <v>0</v>
      </c>
      <c r="AB9" s="745"/>
      <c r="AC9" s="745"/>
      <c r="AD9" s="745"/>
      <c r="AE9" s="746"/>
      <c r="AF9" s="747">
        <v>0</v>
      </c>
      <c r="AG9" s="748"/>
      <c r="AH9" s="748"/>
      <c r="AI9" s="748"/>
      <c r="AJ9" s="749"/>
      <c r="AK9" s="750">
        <v>2</v>
      </c>
      <c r="AL9" s="751"/>
      <c r="AM9" s="751"/>
      <c r="AN9" s="751"/>
      <c r="AO9" s="751"/>
      <c r="AP9" s="751" t="s">
        <v>541</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558</v>
      </c>
      <c r="BT9" s="755"/>
      <c r="BU9" s="755"/>
      <c r="BV9" s="755"/>
      <c r="BW9" s="755"/>
      <c r="BX9" s="755"/>
      <c r="BY9" s="755"/>
      <c r="BZ9" s="755"/>
      <c r="CA9" s="755"/>
      <c r="CB9" s="755"/>
      <c r="CC9" s="755"/>
      <c r="CD9" s="755"/>
      <c r="CE9" s="755"/>
      <c r="CF9" s="755"/>
      <c r="CG9" s="756"/>
      <c r="CH9" s="767">
        <v>4</v>
      </c>
      <c r="CI9" s="768"/>
      <c r="CJ9" s="768"/>
      <c r="CK9" s="768"/>
      <c r="CL9" s="769"/>
      <c r="CM9" s="767">
        <v>544</v>
      </c>
      <c r="CN9" s="768"/>
      <c r="CO9" s="768"/>
      <c r="CP9" s="768"/>
      <c r="CQ9" s="769"/>
      <c r="CR9" s="767">
        <v>410</v>
      </c>
      <c r="CS9" s="768"/>
      <c r="CT9" s="768"/>
      <c r="CU9" s="768"/>
      <c r="CV9" s="769"/>
      <c r="CW9" s="767">
        <v>9</v>
      </c>
      <c r="CX9" s="768"/>
      <c r="CY9" s="768"/>
      <c r="CZ9" s="768"/>
      <c r="DA9" s="769"/>
      <c r="DB9" s="767">
        <v>77</v>
      </c>
      <c r="DC9" s="768"/>
      <c r="DD9" s="768"/>
      <c r="DE9" s="768"/>
      <c r="DF9" s="769"/>
      <c r="DG9" s="767" t="s">
        <v>569</v>
      </c>
      <c r="DH9" s="768"/>
      <c r="DI9" s="768"/>
      <c r="DJ9" s="768"/>
      <c r="DK9" s="769"/>
      <c r="DL9" s="767" t="s">
        <v>570</v>
      </c>
      <c r="DM9" s="768"/>
      <c r="DN9" s="768"/>
      <c r="DO9" s="768"/>
      <c r="DP9" s="769"/>
      <c r="DQ9" s="767" t="s">
        <v>569</v>
      </c>
      <c r="DR9" s="768"/>
      <c r="DS9" s="768"/>
      <c r="DT9" s="768"/>
      <c r="DU9" s="769"/>
      <c r="DV9" s="770"/>
      <c r="DW9" s="771"/>
      <c r="DX9" s="771"/>
      <c r="DY9" s="771"/>
      <c r="DZ9" s="772"/>
      <c r="EA9" s="205"/>
    </row>
    <row r="10" spans="1:131" s="206" customFormat="1" ht="26.25" customHeight="1" x14ac:dyDescent="0.15">
      <c r="A10" s="212">
        <v>4</v>
      </c>
      <c r="B10" s="741" t="s">
        <v>369</v>
      </c>
      <c r="C10" s="742"/>
      <c r="D10" s="742"/>
      <c r="E10" s="742"/>
      <c r="F10" s="742"/>
      <c r="G10" s="742"/>
      <c r="H10" s="742"/>
      <c r="I10" s="742"/>
      <c r="J10" s="742"/>
      <c r="K10" s="742"/>
      <c r="L10" s="742"/>
      <c r="M10" s="742"/>
      <c r="N10" s="742"/>
      <c r="O10" s="742"/>
      <c r="P10" s="743"/>
      <c r="Q10" s="744">
        <v>64</v>
      </c>
      <c r="R10" s="745"/>
      <c r="S10" s="745"/>
      <c r="T10" s="745"/>
      <c r="U10" s="745"/>
      <c r="V10" s="745">
        <v>37</v>
      </c>
      <c r="W10" s="745"/>
      <c r="X10" s="745"/>
      <c r="Y10" s="745"/>
      <c r="Z10" s="745"/>
      <c r="AA10" s="745">
        <v>27</v>
      </c>
      <c r="AB10" s="745"/>
      <c r="AC10" s="745"/>
      <c r="AD10" s="745"/>
      <c r="AE10" s="746"/>
      <c r="AF10" s="747" t="s">
        <v>112</v>
      </c>
      <c r="AG10" s="748"/>
      <c r="AH10" s="748"/>
      <c r="AI10" s="748"/>
      <c r="AJ10" s="749"/>
      <c r="AK10" s="750">
        <v>62</v>
      </c>
      <c r="AL10" s="751"/>
      <c r="AM10" s="751"/>
      <c r="AN10" s="751"/>
      <c r="AO10" s="751"/>
      <c r="AP10" s="751" t="s">
        <v>541</v>
      </c>
      <c r="AQ10" s="751"/>
      <c r="AR10" s="751"/>
      <c r="AS10" s="751"/>
      <c r="AT10" s="751"/>
      <c r="AU10" s="752" t="s">
        <v>559</v>
      </c>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t="s">
        <v>370</v>
      </c>
      <c r="C11" s="742"/>
      <c r="D11" s="742"/>
      <c r="E11" s="742"/>
      <c r="F11" s="742"/>
      <c r="G11" s="742"/>
      <c r="H11" s="742"/>
      <c r="I11" s="742"/>
      <c r="J11" s="742"/>
      <c r="K11" s="742"/>
      <c r="L11" s="742"/>
      <c r="M11" s="742"/>
      <c r="N11" s="742"/>
      <c r="O11" s="742"/>
      <c r="P11" s="743"/>
      <c r="Q11" s="744">
        <v>230</v>
      </c>
      <c r="R11" s="745"/>
      <c r="S11" s="745"/>
      <c r="T11" s="745"/>
      <c r="U11" s="745"/>
      <c r="V11" s="745">
        <v>228</v>
      </c>
      <c r="W11" s="745"/>
      <c r="X11" s="745"/>
      <c r="Y11" s="745"/>
      <c r="Z11" s="745"/>
      <c r="AA11" s="745">
        <v>2</v>
      </c>
      <c r="AB11" s="745"/>
      <c r="AC11" s="745"/>
      <c r="AD11" s="745"/>
      <c r="AE11" s="746"/>
      <c r="AF11" s="747">
        <v>1</v>
      </c>
      <c r="AG11" s="748"/>
      <c r="AH11" s="748"/>
      <c r="AI11" s="748"/>
      <c r="AJ11" s="749"/>
      <c r="AK11" s="750">
        <v>120</v>
      </c>
      <c r="AL11" s="751"/>
      <c r="AM11" s="751"/>
      <c r="AN11" s="751"/>
      <c r="AO11" s="751"/>
      <c r="AP11" s="751">
        <v>370</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371</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372</v>
      </c>
      <c r="B23" s="776" t="s">
        <v>373</v>
      </c>
      <c r="C23" s="777"/>
      <c r="D23" s="777"/>
      <c r="E23" s="777"/>
      <c r="F23" s="777"/>
      <c r="G23" s="777"/>
      <c r="H23" s="777"/>
      <c r="I23" s="777"/>
      <c r="J23" s="777"/>
      <c r="K23" s="777"/>
      <c r="L23" s="777"/>
      <c r="M23" s="777"/>
      <c r="N23" s="777"/>
      <c r="O23" s="777"/>
      <c r="P23" s="778"/>
      <c r="Q23" s="779">
        <v>15976</v>
      </c>
      <c r="R23" s="780"/>
      <c r="S23" s="780"/>
      <c r="T23" s="780"/>
      <c r="U23" s="780"/>
      <c r="V23" s="780">
        <v>14548</v>
      </c>
      <c r="W23" s="780"/>
      <c r="X23" s="780"/>
      <c r="Y23" s="780"/>
      <c r="Z23" s="780"/>
      <c r="AA23" s="780">
        <f t="shared" ref="AA23" si="0">SUM(AA7:AE22)</f>
        <v>1428</v>
      </c>
      <c r="AB23" s="780"/>
      <c r="AC23" s="780"/>
      <c r="AD23" s="780"/>
      <c r="AE23" s="781"/>
      <c r="AF23" s="782">
        <v>576</v>
      </c>
      <c r="AG23" s="780"/>
      <c r="AH23" s="780"/>
      <c r="AI23" s="780"/>
      <c r="AJ23" s="783"/>
      <c r="AK23" s="784"/>
      <c r="AL23" s="785"/>
      <c r="AM23" s="785"/>
      <c r="AN23" s="785"/>
      <c r="AO23" s="785"/>
      <c r="AP23" s="780">
        <f>SUM(AP7:AT22)</f>
        <v>17380</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374</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375</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349</v>
      </c>
      <c r="B26" s="727"/>
      <c r="C26" s="727"/>
      <c r="D26" s="727"/>
      <c r="E26" s="727"/>
      <c r="F26" s="727"/>
      <c r="G26" s="727"/>
      <c r="H26" s="727"/>
      <c r="I26" s="727"/>
      <c r="J26" s="727"/>
      <c r="K26" s="727"/>
      <c r="L26" s="727"/>
      <c r="M26" s="727"/>
      <c r="N26" s="727"/>
      <c r="O26" s="727"/>
      <c r="P26" s="728"/>
      <c r="Q26" s="703" t="s">
        <v>376</v>
      </c>
      <c r="R26" s="704"/>
      <c r="S26" s="704"/>
      <c r="T26" s="704"/>
      <c r="U26" s="705"/>
      <c r="V26" s="703" t="s">
        <v>377</v>
      </c>
      <c r="W26" s="704"/>
      <c r="X26" s="704"/>
      <c r="Y26" s="704"/>
      <c r="Z26" s="705"/>
      <c r="AA26" s="703" t="s">
        <v>378</v>
      </c>
      <c r="AB26" s="704"/>
      <c r="AC26" s="704"/>
      <c r="AD26" s="704"/>
      <c r="AE26" s="704"/>
      <c r="AF26" s="798" t="s">
        <v>379</v>
      </c>
      <c r="AG26" s="799"/>
      <c r="AH26" s="799"/>
      <c r="AI26" s="799"/>
      <c r="AJ26" s="800"/>
      <c r="AK26" s="704" t="s">
        <v>380</v>
      </c>
      <c r="AL26" s="704"/>
      <c r="AM26" s="704"/>
      <c r="AN26" s="704"/>
      <c r="AO26" s="705"/>
      <c r="AP26" s="703" t="s">
        <v>381</v>
      </c>
      <c r="AQ26" s="704"/>
      <c r="AR26" s="704"/>
      <c r="AS26" s="704"/>
      <c r="AT26" s="705"/>
      <c r="AU26" s="703" t="s">
        <v>382</v>
      </c>
      <c r="AV26" s="704"/>
      <c r="AW26" s="704"/>
      <c r="AX26" s="704"/>
      <c r="AY26" s="705"/>
      <c r="AZ26" s="703" t="s">
        <v>383</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384</v>
      </c>
      <c r="C28" s="718"/>
      <c r="D28" s="718"/>
      <c r="E28" s="718"/>
      <c r="F28" s="718"/>
      <c r="G28" s="718"/>
      <c r="H28" s="718"/>
      <c r="I28" s="718"/>
      <c r="J28" s="718"/>
      <c r="K28" s="718"/>
      <c r="L28" s="718"/>
      <c r="M28" s="718"/>
      <c r="N28" s="718"/>
      <c r="O28" s="718"/>
      <c r="P28" s="719"/>
      <c r="Q28" s="808">
        <v>2747</v>
      </c>
      <c r="R28" s="809"/>
      <c r="S28" s="809"/>
      <c r="T28" s="809"/>
      <c r="U28" s="809"/>
      <c r="V28" s="809">
        <v>2688</v>
      </c>
      <c r="W28" s="809"/>
      <c r="X28" s="809"/>
      <c r="Y28" s="809"/>
      <c r="Z28" s="809"/>
      <c r="AA28" s="809">
        <v>59</v>
      </c>
      <c r="AB28" s="809"/>
      <c r="AC28" s="809"/>
      <c r="AD28" s="809"/>
      <c r="AE28" s="810"/>
      <c r="AF28" s="811">
        <v>59</v>
      </c>
      <c r="AG28" s="809"/>
      <c r="AH28" s="809"/>
      <c r="AI28" s="809"/>
      <c r="AJ28" s="812"/>
      <c r="AK28" s="813">
        <v>245</v>
      </c>
      <c r="AL28" s="804"/>
      <c r="AM28" s="804"/>
      <c r="AN28" s="804"/>
      <c r="AO28" s="804"/>
      <c r="AP28" s="804" t="s">
        <v>541</v>
      </c>
      <c r="AQ28" s="804"/>
      <c r="AR28" s="804"/>
      <c r="AS28" s="804"/>
      <c r="AT28" s="804"/>
      <c r="AU28" s="804" t="s">
        <v>541</v>
      </c>
      <c r="AV28" s="804"/>
      <c r="AW28" s="804"/>
      <c r="AX28" s="804"/>
      <c r="AY28" s="804"/>
      <c r="AZ28" s="805" t="s">
        <v>541</v>
      </c>
      <c r="BA28" s="805"/>
      <c r="BB28" s="805"/>
      <c r="BC28" s="805"/>
      <c r="BD28" s="805"/>
      <c r="BE28" s="806" t="s">
        <v>561</v>
      </c>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385</v>
      </c>
      <c r="C29" s="742"/>
      <c r="D29" s="742"/>
      <c r="E29" s="742"/>
      <c r="F29" s="742"/>
      <c r="G29" s="742"/>
      <c r="H29" s="742"/>
      <c r="I29" s="742"/>
      <c r="J29" s="742"/>
      <c r="K29" s="742"/>
      <c r="L29" s="742"/>
      <c r="M29" s="742"/>
      <c r="N29" s="742"/>
      <c r="O29" s="742"/>
      <c r="P29" s="743"/>
      <c r="Q29" s="744">
        <v>119</v>
      </c>
      <c r="R29" s="745"/>
      <c r="S29" s="745"/>
      <c r="T29" s="745"/>
      <c r="U29" s="745"/>
      <c r="V29" s="745">
        <v>109</v>
      </c>
      <c r="W29" s="745"/>
      <c r="X29" s="745"/>
      <c r="Y29" s="745"/>
      <c r="Z29" s="745"/>
      <c r="AA29" s="745">
        <v>10</v>
      </c>
      <c r="AB29" s="745"/>
      <c r="AC29" s="745"/>
      <c r="AD29" s="745"/>
      <c r="AE29" s="746"/>
      <c r="AF29" s="747">
        <v>10</v>
      </c>
      <c r="AG29" s="748"/>
      <c r="AH29" s="748"/>
      <c r="AI29" s="748"/>
      <c r="AJ29" s="749"/>
      <c r="AK29" s="816">
        <v>35</v>
      </c>
      <c r="AL29" s="817"/>
      <c r="AM29" s="817"/>
      <c r="AN29" s="817"/>
      <c r="AO29" s="817"/>
      <c r="AP29" s="817" t="s">
        <v>541</v>
      </c>
      <c r="AQ29" s="817"/>
      <c r="AR29" s="817"/>
      <c r="AS29" s="817"/>
      <c r="AT29" s="817"/>
      <c r="AU29" s="817" t="s">
        <v>541</v>
      </c>
      <c r="AV29" s="817"/>
      <c r="AW29" s="817"/>
      <c r="AX29" s="817"/>
      <c r="AY29" s="817"/>
      <c r="AZ29" s="818" t="s">
        <v>541</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386</v>
      </c>
      <c r="C30" s="742"/>
      <c r="D30" s="742"/>
      <c r="E30" s="742"/>
      <c r="F30" s="742"/>
      <c r="G30" s="742"/>
      <c r="H30" s="742"/>
      <c r="I30" s="742"/>
      <c r="J30" s="742"/>
      <c r="K30" s="742"/>
      <c r="L30" s="742"/>
      <c r="M30" s="742"/>
      <c r="N30" s="742"/>
      <c r="O30" s="742"/>
      <c r="P30" s="743"/>
      <c r="Q30" s="744">
        <v>288</v>
      </c>
      <c r="R30" s="745"/>
      <c r="S30" s="745"/>
      <c r="T30" s="745"/>
      <c r="U30" s="745"/>
      <c r="V30" s="745">
        <v>283</v>
      </c>
      <c r="W30" s="745"/>
      <c r="X30" s="745"/>
      <c r="Y30" s="745"/>
      <c r="Z30" s="745"/>
      <c r="AA30" s="745">
        <v>5</v>
      </c>
      <c r="AB30" s="745"/>
      <c r="AC30" s="745"/>
      <c r="AD30" s="745"/>
      <c r="AE30" s="746"/>
      <c r="AF30" s="747">
        <v>5</v>
      </c>
      <c r="AG30" s="748"/>
      <c r="AH30" s="748"/>
      <c r="AI30" s="748"/>
      <c r="AJ30" s="749"/>
      <c r="AK30" s="816">
        <v>82</v>
      </c>
      <c r="AL30" s="817"/>
      <c r="AM30" s="817"/>
      <c r="AN30" s="817"/>
      <c r="AO30" s="817"/>
      <c r="AP30" s="817" t="s">
        <v>541</v>
      </c>
      <c r="AQ30" s="817"/>
      <c r="AR30" s="817"/>
      <c r="AS30" s="817"/>
      <c r="AT30" s="817"/>
      <c r="AU30" s="817" t="s">
        <v>541</v>
      </c>
      <c r="AV30" s="817"/>
      <c r="AW30" s="817"/>
      <c r="AX30" s="817"/>
      <c r="AY30" s="817"/>
      <c r="AZ30" s="818" t="s">
        <v>541</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387</v>
      </c>
      <c r="C31" s="742"/>
      <c r="D31" s="742"/>
      <c r="E31" s="742"/>
      <c r="F31" s="742"/>
      <c r="G31" s="742"/>
      <c r="H31" s="742"/>
      <c r="I31" s="742"/>
      <c r="J31" s="742"/>
      <c r="K31" s="742"/>
      <c r="L31" s="742"/>
      <c r="M31" s="742"/>
      <c r="N31" s="742"/>
      <c r="O31" s="742"/>
      <c r="P31" s="743"/>
      <c r="Q31" s="744">
        <v>142</v>
      </c>
      <c r="R31" s="745"/>
      <c r="S31" s="745"/>
      <c r="T31" s="745"/>
      <c r="U31" s="745"/>
      <c r="V31" s="745">
        <v>146</v>
      </c>
      <c r="W31" s="745"/>
      <c r="X31" s="745"/>
      <c r="Y31" s="745"/>
      <c r="Z31" s="745"/>
      <c r="AA31" s="745">
        <v>-4</v>
      </c>
      <c r="AB31" s="745"/>
      <c r="AC31" s="745"/>
      <c r="AD31" s="745"/>
      <c r="AE31" s="746"/>
      <c r="AF31" s="747">
        <v>518</v>
      </c>
      <c r="AG31" s="748"/>
      <c r="AH31" s="748"/>
      <c r="AI31" s="748"/>
      <c r="AJ31" s="749"/>
      <c r="AK31" s="816">
        <v>45</v>
      </c>
      <c r="AL31" s="817"/>
      <c r="AM31" s="817"/>
      <c r="AN31" s="817"/>
      <c r="AO31" s="817"/>
      <c r="AP31" s="817">
        <v>1786</v>
      </c>
      <c r="AQ31" s="817"/>
      <c r="AR31" s="817"/>
      <c r="AS31" s="817"/>
      <c r="AT31" s="817"/>
      <c r="AU31" s="817">
        <v>1334</v>
      </c>
      <c r="AV31" s="817"/>
      <c r="AW31" s="817"/>
      <c r="AX31" s="817"/>
      <c r="AY31" s="817"/>
      <c r="AZ31" s="818" t="s">
        <v>486</v>
      </c>
      <c r="BA31" s="818"/>
      <c r="BB31" s="818"/>
      <c r="BC31" s="818"/>
      <c r="BD31" s="818"/>
      <c r="BE31" s="814" t="s">
        <v>388</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389</v>
      </c>
      <c r="C32" s="742"/>
      <c r="D32" s="742"/>
      <c r="E32" s="742"/>
      <c r="F32" s="742"/>
      <c r="G32" s="742"/>
      <c r="H32" s="742"/>
      <c r="I32" s="742"/>
      <c r="J32" s="742"/>
      <c r="K32" s="742"/>
      <c r="L32" s="742"/>
      <c r="M32" s="742"/>
      <c r="N32" s="742"/>
      <c r="O32" s="742"/>
      <c r="P32" s="743"/>
      <c r="Q32" s="744">
        <v>26</v>
      </c>
      <c r="R32" s="745"/>
      <c r="S32" s="745"/>
      <c r="T32" s="745"/>
      <c r="U32" s="745"/>
      <c r="V32" s="745">
        <v>24</v>
      </c>
      <c r="W32" s="745"/>
      <c r="X32" s="745"/>
      <c r="Y32" s="745"/>
      <c r="Z32" s="745"/>
      <c r="AA32" s="745">
        <v>2</v>
      </c>
      <c r="AB32" s="745"/>
      <c r="AC32" s="745"/>
      <c r="AD32" s="745"/>
      <c r="AE32" s="746"/>
      <c r="AF32" s="747">
        <v>2</v>
      </c>
      <c r="AG32" s="748"/>
      <c r="AH32" s="748"/>
      <c r="AI32" s="748"/>
      <c r="AJ32" s="749"/>
      <c r="AK32" s="816">
        <v>1</v>
      </c>
      <c r="AL32" s="817"/>
      <c r="AM32" s="817"/>
      <c r="AN32" s="817"/>
      <c r="AO32" s="817"/>
      <c r="AP32" s="817" t="s">
        <v>486</v>
      </c>
      <c r="AQ32" s="817"/>
      <c r="AR32" s="817"/>
      <c r="AS32" s="817"/>
      <c r="AT32" s="817"/>
      <c r="AU32" s="817" t="s">
        <v>486</v>
      </c>
      <c r="AV32" s="817"/>
      <c r="AW32" s="817"/>
      <c r="AX32" s="817"/>
      <c r="AY32" s="817"/>
      <c r="AZ32" s="818" t="s">
        <v>486</v>
      </c>
      <c r="BA32" s="818"/>
      <c r="BB32" s="818"/>
      <c r="BC32" s="818"/>
      <c r="BD32" s="818"/>
      <c r="BE32" s="814" t="s">
        <v>390</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391</v>
      </c>
      <c r="C33" s="742"/>
      <c r="D33" s="742"/>
      <c r="E33" s="742"/>
      <c r="F33" s="742"/>
      <c r="G33" s="742"/>
      <c r="H33" s="742"/>
      <c r="I33" s="742"/>
      <c r="J33" s="742"/>
      <c r="K33" s="742"/>
      <c r="L33" s="742"/>
      <c r="M33" s="742"/>
      <c r="N33" s="742"/>
      <c r="O33" s="742"/>
      <c r="P33" s="743"/>
      <c r="Q33" s="744">
        <v>19</v>
      </c>
      <c r="R33" s="745"/>
      <c r="S33" s="745"/>
      <c r="T33" s="745"/>
      <c r="U33" s="745"/>
      <c r="V33" s="745">
        <v>15</v>
      </c>
      <c r="W33" s="745"/>
      <c r="X33" s="745"/>
      <c r="Y33" s="745"/>
      <c r="Z33" s="745"/>
      <c r="AA33" s="745">
        <v>4</v>
      </c>
      <c r="AB33" s="745"/>
      <c r="AC33" s="745"/>
      <c r="AD33" s="745"/>
      <c r="AE33" s="746"/>
      <c r="AF33" s="747">
        <v>4</v>
      </c>
      <c r="AG33" s="748"/>
      <c r="AH33" s="748"/>
      <c r="AI33" s="748"/>
      <c r="AJ33" s="749"/>
      <c r="AK33" s="816" t="s">
        <v>541</v>
      </c>
      <c r="AL33" s="817"/>
      <c r="AM33" s="817"/>
      <c r="AN33" s="817"/>
      <c r="AO33" s="817"/>
      <c r="AP33" s="817" t="s">
        <v>486</v>
      </c>
      <c r="AQ33" s="817"/>
      <c r="AR33" s="817"/>
      <c r="AS33" s="817"/>
      <c r="AT33" s="817"/>
      <c r="AU33" s="817" t="s">
        <v>486</v>
      </c>
      <c r="AV33" s="817"/>
      <c r="AW33" s="817"/>
      <c r="AX33" s="817"/>
      <c r="AY33" s="817"/>
      <c r="AZ33" s="818" t="s">
        <v>486</v>
      </c>
      <c r="BA33" s="818"/>
      <c r="BB33" s="818"/>
      <c r="BC33" s="818"/>
      <c r="BD33" s="818"/>
      <c r="BE33" s="814" t="s">
        <v>390</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392</v>
      </c>
      <c r="C34" s="742"/>
      <c r="D34" s="742"/>
      <c r="E34" s="742"/>
      <c r="F34" s="742"/>
      <c r="G34" s="742"/>
      <c r="H34" s="742"/>
      <c r="I34" s="742"/>
      <c r="J34" s="742"/>
      <c r="K34" s="742"/>
      <c r="L34" s="742"/>
      <c r="M34" s="742"/>
      <c r="N34" s="742"/>
      <c r="O34" s="742"/>
      <c r="P34" s="743"/>
      <c r="Q34" s="744">
        <v>8</v>
      </c>
      <c r="R34" s="745"/>
      <c r="S34" s="745"/>
      <c r="T34" s="745"/>
      <c r="U34" s="745"/>
      <c r="V34" s="745">
        <v>6</v>
      </c>
      <c r="W34" s="745"/>
      <c r="X34" s="745"/>
      <c r="Y34" s="745"/>
      <c r="Z34" s="745"/>
      <c r="AA34" s="745">
        <v>2</v>
      </c>
      <c r="AB34" s="745"/>
      <c r="AC34" s="745"/>
      <c r="AD34" s="745"/>
      <c r="AE34" s="746"/>
      <c r="AF34" s="747">
        <v>2</v>
      </c>
      <c r="AG34" s="748"/>
      <c r="AH34" s="748"/>
      <c r="AI34" s="748"/>
      <c r="AJ34" s="749"/>
      <c r="AK34" s="816" t="s">
        <v>541</v>
      </c>
      <c r="AL34" s="817"/>
      <c r="AM34" s="817"/>
      <c r="AN34" s="817"/>
      <c r="AO34" s="817"/>
      <c r="AP34" s="817" t="s">
        <v>486</v>
      </c>
      <c r="AQ34" s="817"/>
      <c r="AR34" s="817"/>
      <c r="AS34" s="817"/>
      <c r="AT34" s="817"/>
      <c r="AU34" s="817" t="s">
        <v>486</v>
      </c>
      <c r="AV34" s="817"/>
      <c r="AW34" s="817"/>
      <c r="AX34" s="817"/>
      <c r="AY34" s="817"/>
      <c r="AZ34" s="818" t="s">
        <v>486</v>
      </c>
      <c r="BA34" s="818"/>
      <c r="BB34" s="818"/>
      <c r="BC34" s="818"/>
      <c r="BD34" s="818"/>
      <c r="BE34" s="814" t="s">
        <v>390</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393</v>
      </c>
      <c r="C35" s="742"/>
      <c r="D35" s="742"/>
      <c r="E35" s="742"/>
      <c r="F35" s="742"/>
      <c r="G35" s="742"/>
      <c r="H35" s="742"/>
      <c r="I35" s="742"/>
      <c r="J35" s="742"/>
      <c r="K35" s="742"/>
      <c r="L35" s="742"/>
      <c r="M35" s="742"/>
      <c r="N35" s="742"/>
      <c r="O35" s="742"/>
      <c r="P35" s="743"/>
      <c r="Q35" s="744">
        <v>77</v>
      </c>
      <c r="R35" s="745"/>
      <c r="S35" s="745"/>
      <c r="T35" s="745"/>
      <c r="U35" s="745"/>
      <c r="V35" s="745">
        <v>76</v>
      </c>
      <c r="W35" s="745"/>
      <c r="X35" s="745"/>
      <c r="Y35" s="745"/>
      <c r="Z35" s="745"/>
      <c r="AA35" s="745">
        <v>1</v>
      </c>
      <c r="AB35" s="745"/>
      <c r="AC35" s="745"/>
      <c r="AD35" s="745"/>
      <c r="AE35" s="746"/>
      <c r="AF35" s="747">
        <v>1</v>
      </c>
      <c r="AG35" s="748"/>
      <c r="AH35" s="748"/>
      <c r="AI35" s="748"/>
      <c r="AJ35" s="749"/>
      <c r="AK35" s="816">
        <v>46</v>
      </c>
      <c r="AL35" s="817"/>
      <c r="AM35" s="817"/>
      <c r="AN35" s="817"/>
      <c r="AO35" s="817"/>
      <c r="AP35" s="817">
        <v>642</v>
      </c>
      <c r="AQ35" s="817"/>
      <c r="AR35" s="817"/>
      <c r="AS35" s="817"/>
      <c r="AT35" s="817"/>
      <c r="AU35" s="817">
        <v>448</v>
      </c>
      <c r="AV35" s="817"/>
      <c r="AW35" s="817"/>
      <c r="AX35" s="817"/>
      <c r="AY35" s="817"/>
      <c r="AZ35" s="818" t="s">
        <v>486</v>
      </c>
      <c r="BA35" s="818"/>
      <c r="BB35" s="818"/>
      <c r="BC35" s="818"/>
      <c r="BD35" s="818"/>
      <c r="BE35" s="814" t="s">
        <v>390</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394</v>
      </c>
      <c r="C36" s="742"/>
      <c r="D36" s="742"/>
      <c r="E36" s="742"/>
      <c r="F36" s="742"/>
      <c r="G36" s="742"/>
      <c r="H36" s="742"/>
      <c r="I36" s="742"/>
      <c r="J36" s="742"/>
      <c r="K36" s="742"/>
      <c r="L36" s="742"/>
      <c r="M36" s="742"/>
      <c r="N36" s="742"/>
      <c r="O36" s="742"/>
      <c r="P36" s="743"/>
      <c r="Q36" s="744">
        <v>131</v>
      </c>
      <c r="R36" s="745"/>
      <c r="S36" s="745"/>
      <c r="T36" s="745"/>
      <c r="U36" s="745"/>
      <c r="V36" s="745">
        <v>129</v>
      </c>
      <c r="W36" s="745"/>
      <c r="X36" s="745"/>
      <c r="Y36" s="745"/>
      <c r="Z36" s="745"/>
      <c r="AA36" s="745">
        <v>2</v>
      </c>
      <c r="AB36" s="745"/>
      <c r="AC36" s="745"/>
      <c r="AD36" s="745"/>
      <c r="AE36" s="746"/>
      <c r="AF36" s="747">
        <v>2</v>
      </c>
      <c r="AG36" s="748"/>
      <c r="AH36" s="748"/>
      <c r="AI36" s="748"/>
      <c r="AJ36" s="749"/>
      <c r="AK36" s="816">
        <v>96</v>
      </c>
      <c r="AL36" s="817"/>
      <c r="AM36" s="817"/>
      <c r="AN36" s="817"/>
      <c r="AO36" s="817"/>
      <c r="AP36" s="817">
        <v>722</v>
      </c>
      <c r="AQ36" s="817"/>
      <c r="AR36" s="817"/>
      <c r="AS36" s="817"/>
      <c r="AT36" s="817"/>
      <c r="AU36" s="819">
        <v>527</v>
      </c>
      <c r="AV36" s="820"/>
      <c r="AW36" s="820"/>
      <c r="AX36" s="820"/>
      <c r="AY36" s="816"/>
      <c r="AZ36" s="821" t="s">
        <v>486</v>
      </c>
      <c r="BA36" s="822"/>
      <c r="BB36" s="822"/>
      <c r="BC36" s="822"/>
      <c r="BD36" s="823"/>
      <c r="BE36" s="814" t="s">
        <v>390</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t="s">
        <v>395</v>
      </c>
      <c r="C37" s="742"/>
      <c r="D37" s="742"/>
      <c r="E37" s="742"/>
      <c r="F37" s="742"/>
      <c r="G37" s="742"/>
      <c r="H37" s="742"/>
      <c r="I37" s="742"/>
      <c r="J37" s="742"/>
      <c r="K37" s="742"/>
      <c r="L37" s="742"/>
      <c r="M37" s="742"/>
      <c r="N37" s="742"/>
      <c r="O37" s="742"/>
      <c r="P37" s="743"/>
      <c r="Q37" s="744">
        <v>1152</v>
      </c>
      <c r="R37" s="745"/>
      <c r="S37" s="745"/>
      <c r="T37" s="745"/>
      <c r="U37" s="745"/>
      <c r="V37" s="745">
        <v>1139</v>
      </c>
      <c r="W37" s="745"/>
      <c r="X37" s="745"/>
      <c r="Y37" s="745"/>
      <c r="Z37" s="745"/>
      <c r="AA37" s="745">
        <v>13</v>
      </c>
      <c r="AB37" s="745"/>
      <c r="AC37" s="745"/>
      <c r="AD37" s="745"/>
      <c r="AE37" s="746"/>
      <c r="AF37" s="747">
        <v>1</v>
      </c>
      <c r="AG37" s="748"/>
      <c r="AH37" s="748"/>
      <c r="AI37" s="748"/>
      <c r="AJ37" s="749"/>
      <c r="AK37" s="816">
        <v>606</v>
      </c>
      <c r="AL37" s="817"/>
      <c r="AM37" s="817"/>
      <c r="AN37" s="817"/>
      <c r="AO37" s="817"/>
      <c r="AP37" s="817">
        <v>5061</v>
      </c>
      <c r="AQ37" s="817"/>
      <c r="AR37" s="817"/>
      <c r="AS37" s="817"/>
      <c r="AT37" s="817"/>
      <c r="AU37" s="817">
        <v>4056</v>
      </c>
      <c r="AV37" s="817"/>
      <c r="AW37" s="817"/>
      <c r="AX37" s="817"/>
      <c r="AY37" s="817"/>
      <c r="AZ37" s="818" t="s">
        <v>486</v>
      </c>
      <c r="BA37" s="818"/>
      <c r="BB37" s="818"/>
      <c r="BC37" s="818"/>
      <c r="BD37" s="818"/>
      <c r="BE37" s="814" t="s">
        <v>562</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t="s">
        <v>396</v>
      </c>
      <c r="C38" s="742"/>
      <c r="D38" s="742"/>
      <c r="E38" s="742"/>
      <c r="F38" s="742"/>
      <c r="G38" s="742"/>
      <c r="H38" s="742"/>
      <c r="I38" s="742"/>
      <c r="J38" s="742"/>
      <c r="K38" s="742"/>
      <c r="L38" s="742"/>
      <c r="M38" s="742"/>
      <c r="N38" s="742"/>
      <c r="O38" s="742"/>
      <c r="P38" s="743"/>
      <c r="Q38" s="744">
        <v>510</v>
      </c>
      <c r="R38" s="745"/>
      <c r="S38" s="745"/>
      <c r="T38" s="745"/>
      <c r="U38" s="745"/>
      <c r="V38" s="745">
        <v>497</v>
      </c>
      <c r="W38" s="745"/>
      <c r="X38" s="745"/>
      <c r="Y38" s="745"/>
      <c r="Z38" s="745"/>
      <c r="AA38" s="745">
        <v>13</v>
      </c>
      <c r="AB38" s="745"/>
      <c r="AC38" s="745"/>
      <c r="AD38" s="745"/>
      <c r="AE38" s="746"/>
      <c r="AF38" s="747">
        <v>1</v>
      </c>
      <c r="AG38" s="748"/>
      <c r="AH38" s="748"/>
      <c r="AI38" s="748"/>
      <c r="AJ38" s="749"/>
      <c r="AK38" s="816">
        <v>82</v>
      </c>
      <c r="AL38" s="817"/>
      <c r="AM38" s="817"/>
      <c r="AN38" s="817"/>
      <c r="AO38" s="817"/>
      <c r="AP38" s="817">
        <v>1155</v>
      </c>
      <c r="AQ38" s="817"/>
      <c r="AR38" s="817"/>
      <c r="AS38" s="817"/>
      <c r="AT38" s="817"/>
      <c r="AU38" s="817">
        <v>881</v>
      </c>
      <c r="AV38" s="817"/>
      <c r="AW38" s="817"/>
      <c r="AX38" s="817"/>
      <c r="AY38" s="817"/>
      <c r="AZ38" s="818" t="s">
        <v>486</v>
      </c>
      <c r="BA38" s="818"/>
      <c r="BB38" s="818"/>
      <c r="BC38" s="818"/>
      <c r="BD38" s="818"/>
      <c r="BE38" s="814" t="s">
        <v>390</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t="s">
        <v>397</v>
      </c>
      <c r="C39" s="742"/>
      <c r="D39" s="742"/>
      <c r="E39" s="742"/>
      <c r="F39" s="742"/>
      <c r="G39" s="742"/>
      <c r="H39" s="742"/>
      <c r="I39" s="742"/>
      <c r="J39" s="742"/>
      <c r="K39" s="742"/>
      <c r="L39" s="742"/>
      <c r="M39" s="742"/>
      <c r="N39" s="742"/>
      <c r="O39" s="742"/>
      <c r="P39" s="743"/>
      <c r="Q39" s="744">
        <v>119</v>
      </c>
      <c r="R39" s="745"/>
      <c r="S39" s="745"/>
      <c r="T39" s="745"/>
      <c r="U39" s="745"/>
      <c r="V39" s="745">
        <v>116</v>
      </c>
      <c r="W39" s="745"/>
      <c r="X39" s="745"/>
      <c r="Y39" s="745"/>
      <c r="Z39" s="745"/>
      <c r="AA39" s="745">
        <v>4</v>
      </c>
      <c r="AB39" s="745"/>
      <c r="AC39" s="745"/>
      <c r="AD39" s="745"/>
      <c r="AE39" s="746"/>
      <c r="AF39" s="747">
        <v>4</v>
      </c>
      <c r="AG39" s="748"/>
      <c r="AH39" s="748"/>
      <c r="AI39" s="748"/>
      <c r="AJ39" s="749"/>
      <c r="AK39" s="816">
        <v>34</v>
      </c>
      <c r="AL39" s="817"/>
      <c r="AM39" s="817"/>
      <c r="AN39" s="817"/>
      <c r="AO39" s="817"/>
      <c r="AP39" s="817">
        <v>300</v>
      </c>
      <c r="AQ39" s="817"/>
      <c r="AR39" s="817"/>
      <c r="AS39" s="817"/>
      <c r="AT39" s="817"/>
      <c r="AU39" s="817">
        <v>67</v>
      </c>
      <c r="AV39" s="817"/>
      <c r="AW39" s="817"/>
      <c r="AX39" s="817"/>
      <c r="AY39" s="817"/>
      <c r="AZ39" s="818" t="s">
        <v>486</v>
      </c>
      <c r="BA39" s="818"/>
      <c r="BB39" s="818"/>
      <c r="BC39" s="818"/>
      <c r="BD39" s="818"/>
      <c r="BE39" s="814" t="s">
        <v>560</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24"/>
      <c r="R50" s="825"/>
      <c r="S50" s="825"/>
      <c r="T50" s="825"/>
      <c r="U50" s="825"/>
      <c r="V50" s="825"/>
      <c r="W50" s="825"/>
      <c r="X50" s="825"/>
      <c r="Y50" s="825"/>
      <c r="Z50" s="825"/>
      <c r="AA50" s="825"/>
      <c r="AB50" s="825"/>
      <c r="AC50" s="825"/>
      <c r="AD50" s="825"/>
      <c r="AE50" s="826"/>
      <c r="AF50" s="747"/>
      <c r="AG50" s="748"/>
      <c r="AH50" s="748"/>
      <c r="AI50" s="748"/>
      <c r="AJ50" s="749"/>
      <c r="AK50" s="827"/>
      <c r="AL50" s="825"/>
      <c r="AM50" s="825"/>
      <c r="AN50" s="825"/>
      <c r="AO50" s="825"/>
      <c r="AP50" s="825"/>
      <c r="AQ50" s="825"/>
      <c r="AR50" s="825"/>
      <c r="AS50" s="825"/>
      <c r="AT50" s="825"/>
      <c r="AU50" s="825"/>
      <c r="AV50" s="825"/>
      <c r="AW50" s="825"/>
      <c r="AX50" s="825"/>
      <c r="AY50" s="825"/>
      <c r="AZ50" s="828"/>
      <c r="BA50" s="828"/>
      <c r="BB50" s="828"/>
      <c r="BC50" s="828"/>
      <c r="BD50" s="828"/>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24"/>
      <c r="R51" s="825"/>
      <c r="S51" s="825"/>
      <c r="T51" s="825"/>
      <c r="U51" s="825"/>
      <c r="V51" s="825"/>
      <c r="W51" s="825"/>
      <c r="X51" s="825"/>
      <c r="Y51" s="825"/>
      <c r="Z51" s="825"/>
      <c r="AA51" s="825"/>
      <c r="AB51" s="825"/>
      <c r="AC51" s="825"/>
      <c r="AD51" s="825"/>
      <c r="AE51" s="826"/>
      <c r="AF51" s="747"/>
      <c r="AG51" s="748"/>
      <c r="AH51" s="748"/>
      <c r="AI51" s="748"/>
      <c r="AJ51" s="749"/>
      <c r="AK51" s="827"/>
      <c r="AL51" s="825"/>
      <c r="AM51" s="825"/>
      <c r="AN51" s="825"/>
      <c r="AO51" s="825"/>
      <c r="AP51" s="825"/>
      <c r="AQ51" s="825"/>
      <c r="AR51" s="825"/>
      <c r="AS51" s="825"/>
      <c r="AT51" s="825"/>
      <c r="AU51" s="825"/>
      <c r="AV51" s="825"/>
      <c r="AW51" s="825"/>
      <c r="AX51" s="825"/>
      <c r="AY51" s="825"/>
      <c r="AZ51" s="828"/>
      <c r="BA51" s="828"/>
      <c r="BB51" s="828"/>
      <c r="BC51" s="828"/>
      <c r="BD51" s="828"/>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24"/>
      <c r="R52" s="825"/>
      <c r="S52" s="825"/>
      <c r="T52" s="825"/>
      <c r="U52" s="825"/>
      <c r="V52" s="825"/>
      <c r="W52" s="825"/>
      <c r="X52" s="825"/>
      <c r="Y52" s="825"/>
      <c r="Z52" s="825"/>
      <c r="AA52" s="825"/>
      <c r="AB52" s="825"/>
      <c r="AC52" s="825"/>
      <c r="AD52" s="825"/>
      <c r="AE52" s="826"/>
      <c r="AF52" s="747"/>
      <c r="AG52" s="748"/>
      <c r="AH52" s="748"/>
      <c r="AI52" s="748"/>
      <c r="AJ52" s="749"/>
      <c r="AK52" s="827"/>
      <c r="AL52" s="825"/>
      <c r="AM52" s="825"/>
      <c r="AN52" s="825"/>
      <c r="AO52" s="825"/>
      <c r="AP52" s="825"/>
      <c r="AQ52" s="825"/>
      <c r="AR52" s="825"/>
      <c r="AS52" s="825"/>
      <c r="AT52" s="825"/>
      <c r="AU52" s="825"/>
      <c r="AV52" s="825"/>
      <c r="AW52" s="825"/>
      <c r="AX52" s="825"/>
      <c r="AY52" s="825"/>
      <c r="AZ52" s="828"/>
      <c r="BA52" s="828"/>
      <c r="BB52" s="828"/>
      <c r="BC52" s="828"/>
      <c r="BD52" s="828"/>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24"/>
      <c r="R53" s="825"/>
      <c r="S53" s="825"/>
      <c r="T53" s="825"/>
      <c r="U53" s="825"/>
      <c r="V53" s="825"/>
      <c r="W53" s="825"/>
      <c r="X53" s="825"/>
      <c r="Y53" s="825"/>
      <c r="Z53" s="825"/>
      <c r="AA53" s="825"/>
      <c r="AB53" s="825"/>
      <c r="AC53" s="825"/>
      <c r="AD53" s="825"/>
      <c r="AE53" s="826"/>
      <c r="AF53" s="747"/>
      <c r="AG53" s="748"/>
      <c r="AH53" s="748"/>
      <c r="AI53" s="748"/>
      <c r="AJ53" s="749"/>
      <c r="AK53" s="827"/>
      <c r="AL53" s="825"/>
      <c r="AM53" s="825"/>
      <c r="AN53" s="825"/>
      <c r="AO53" s="825"/>
      <c r="AP53" s="825"/>
      <c r="AQ53" s="825"/>
      <c r="AR53" s="825"/>
      <c r="AS53" s="825"/>
      <c r="AT53" s="825"/>
      <c r="AU53" s="825"/>
      <c r="AV53" s="825"/>
      <c r="AW53" s="825"/>
      <c r="AX53" s="825"/>
      <c r="AY53" s="825"/>
      <c r="AZ53" s="828"/>
      <c r="BA53" s="828"/>
      <c r="BB53" s="828"/>
      <c r="BC53" s="828"/>
      <c r="BD53" s="828"/>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24"/>
      <c r="R54" s="825"/>
      <c r="S54" s="825"/>
      <c r="T54" s="825"/>
      <c r="U54" s="825"/>
      <c r="V54" s="825"/>
      <c r="W54" s="825"/>
      <c r="X54" s="825"/>
      <c r="Y54" s="825"/>
      <c r="Z54" s="825"/>
      <c r="AA54" s="825"/>
      <c r="AB54" s="825"/>
      <c r="AC54" s="825"/>
      <c r="AD54" s="825"/>
      <c r="AE54" s="826"/>
      <c r="AF54" s="747"/>
      <c r="AG54" s="748"/>
      <c r="AH54" s="748"/>
      <c r="AI54" s="748"/>
      <c r="AJ54" s="749"/>
      <c r="AK54" s="827"/>
      <c r="AL54" s="825"/>
      <c r="AM54" s="825"/>
      <c r="AN54" s="825"/>
      <c r="AO54" s="825"/>
      <c r="AP54" s="825"/>
      <c r="AQ54" s="825"/>
      <c r="AR54" s="825"/>
      <c r="AS54" s="825"/>
      <c r="AT54" s="825"/>
      <c r="AU54" s="825"/>
      <c r="AV54" s="825"/>
      <c r="AW54" s="825"/>
      <c r="AX54" s="825"/>
      <c r="AY54" s="825"/>
      <c r="AZ54" s="828"/>
      <c r="BA54" s="828"/>
      <c r="BB54" s="828"/>
      <c r="BC54" s="828"/>
      <c r="BD54" s="828"/>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24"/>
      <c r="R55" s="825"/>
      <c r="S55" s="825"/>
      <c r="T55" s="825"/>
      <c r="U55" s="825"/>
      <c r="V55" s="825"/>
      <c r="W55" s="825"/>
      <c r="X55" s="825"/>
      <c r="Y55" s="825"/>
      <c r="Z55" s="825"/>
      <c r="AA55" s="825"/>
      <c r="AB55" s="825"/>
      <c r="AC55" s="825"/>
      <c r="AD55" s="825"/>
      <c r="AE55" s="826"/>
      <c r="AF55" s="747"/>
      <c r="AG55" s="748"/>
      <c r="AH55" s="748"/>
      <c r="AI55" s="748"/>
      <c r="AJ55" s="749"/>
      <c r="AK55" s="827"/>
      <c r="AL55" s="825"/>
      <c r="AM55" s="825"/>
      <c r="AN55" s="825"/>
      <c r="AO55" s="825"/>
      <c r="AP55" s="825"/>
      <c r="AQ55" s="825"/>
      <c r="AR55" s="825"/>
      <c r="AS55" s="825"/>
      <c r="AT55" s="825"/>
      <c r="AU55" s="825"/>
      <c r="AV55" s="825"/>
      <c r="AW55" s="825"/>
      <c r="AX55" s="825"/>
      <c r="AY55" s="825"/>
      <c r="AZ55" s="828"/>
      <c r="BA55" s="828"/>
      <c r="BB55" s="828"/>
      <c r="BC55" s="828"/>
      <c r="BD55" s="828"/>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24"/>
      <c r="R56" s="825"/>
      <c r="S56" s="825"/>
      <c r="T56" s="825"/>
      <c r="U56" s="825"/>
      <c r="V56" s="825"/>
      <c r="W56" s="825"/>
      <c r="X56" s="825"/>
      <c r="Y56" s="825"/>
      <c r="Z56" s="825"/>
      <c r="AA56" s="825"/>
      <c r="AB56" s="825"/>
      <c r="AC56" s="825"/>
      <c r="AD56" s="825"/>
      <c r="AE56" s="826"/>
      <c r="AF56" s="747"/>
      <c r="AG56" s="748"/>
      <c r="AH56" s="748"/>
      <c r="AI56" s="748"/>
      <c r="AJ56" s="749"/>
      <c r="AK56" s="827"/>
      <c r="AL56" s="825"/>
      <c r="AM56" s="825"/>
      <c r="AN56" s="825"/>
      <c r="AO56" s="825"/>
      <c r="AP56" s="825"/>
      <c r="AQ56" s="825"/>
      <c r="AR56" s="825"/>
      <c r="AS56" s="825"/>
      <c r="AT56" s="825"/>
      <c r="AU56" s="825"/>
      <c r="AV56" s="825"/>
      <c r="AW56" s="825"/>
      <c r="AX56" s="825"/>
      <c r="AY56" s="825"/>
      <c r="AZ56" s="828"/>
      <c r="BA56" s="828"/>
      <c r="BB56" s="828"/>
      <c r="BC56" s="828"/>
      <c r="BD56" s="828"/>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24"/>
      <c r="R57" s="825"/>
      <c r="S57" s="825"/>
      <c r="T57" s="825"/>
      <c r="U57" s="825"/>
      <c r="V57" s="825"/>
      <c r="W57" s="825"/>
      <c r="X57" s="825"/>
      <c r="Y57" s="825"/>
      <c r="Z57" s="825"/>
      <c r="AA57" s="825"/>
      <c r="AB57" s="825"/>
      <c r="AC57" s="825"/>
      <c r="AD57" s="825"/>
      <c r="AE57" s="826"/>
      <c r="AF57" s="747"/>
      <c r="AG57" s="748"/>
      <c r="AH57" s="748"/>
      <c r="AI57" s="748"/>
      <c r="AJ57" s="749"/>
      <c r="AK57" s="827"/>
      <c r="AL57" s="825"/>
      <c r="AM57" s="825"/>
      <c r="AN57" s="825"/>
      <c r="AO57" s="825"/>
      <c r="AP57" s="825"/>
      <c r="AQ57" s="825"/>
      <c r="AR57" s="825"/>
      <c r="AS57" s="825"/>
      <c r="AT57" s="825"/>
      <c r="AU57" s="825"/>
      <c r="AV57" s="825"/>
      <c r="AW57" s="825"/>
      <c r="AX57" s="825"/>
      <c r="AY57" s="825"/>
      <c r="AZ57" s="828"/>
      <c r="BA57" s="828"/>
      <c r="BB57" s="828"/>
      <c r="BC57" s="828"/>
      <c r="BD57" s="828"/>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24"/>
      <c r="R58" s="825"/>
      <c r="S58" s="825"/>
      <c r="T58" s="825"/>
      <c r="U58" s="825"/>
      <c r="V58" s="825"/>
      <c r="W58" s="825"/>
      <c r="X58" s="825"/>
      <c r="Y58" s="825"/>
      <c r="Z58" s="825"/>
      <c r="AA58" s="825"/>
      <c r="AB58" s="825"/>
      <c r="AC58" s="825"/>
      <c r="AD58" s="825"/>
      <c r="AE58" s="826"/>
      <c r="AF58" s="747"/>
      <c r="AG58" s="748"/>
      <c r="AH58" s="748"/>
      <c r="AI58" s="748"/>
      <c r="AJ58" s="749"/>
      <c r="AK58" s="827"/>
      <c r="AL58" s="825"/>
      <c r="AM58" s="825"/>
      <c r="AN58" s="825"/>
      <c r="AO58" s="825"/>
      <c r="AP58" s="825"/>
      <c r="AQ58" s="825"/>
      <c r="AR58" s="825"/>
      <c r="AS58" s="825"/>
      <c r="AT58" s="825"/>
      <c r="AU58" s="825"/>
      <c r="AV58" s="825"/>
      <c r="AW58" s="825"/>
      <c r="AX58" s="825"/>
      <c r="AY58" s="825"/>
      <c r="AZ58" s="828"/>
      <c r="BA58" s="828"/>
      <c r="BB58" s="828"/>
      <c r="BC58" s="828"/>
      <c r="BD58" s="828"/>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24"/>
      <c r="R59" s="825"/>
      <c r="S59" s="825"/>
      <c r="T59" s="825"/>
      <c r="U59" s="825"/>
      <c r="V59" s="825"/>
      <c r="W59" s="825"/>
      <c r="X59" s="825"/>
      <c r="Y59" s="825"/>
      <c r="Z59" s="825"/>
      <c r="AA59" s="825"/>
      <c r="AB59" s="825"/>
      <c r="AC59" s="825"/>
      <c r="AD59" s="825"/>
      <c r="AE59" s="826"/>
      <c r="AF59" s="747"/>
      <c r="AG59" s="748"/>
      <c r="AH59" s="748"/>
      <c r="AI59" s="748"/>
      <c r="AJ59" s="749"/>
      <c r="AK59" s="827"/>
      <c r="AL59" s="825"/>
      <c r="AM59" s="825"/>
      <c r="AN59" s="825"/>
      <c r="AO59" s="825"/>
      <c r="AP59" s="825"/>
      <c r="AQ59" s="825"/>
      <c r="AR59" s="825"/>
      <c r="AS59" s="825"/>
      <c r="AT59" s="825"/>
      <c r="AU59" s="825"/>
      <c r="AV59" s="825"/>
      <c r="AW59" s="825"/>
      <c r="AX59" s="825"/>
      <c r="AY59" s="825"/>
      <c r="AZ59" s="828"/>
      <c r="BA59" s="828"/>
      <c r="BB59" s="828"/>
      <c r="BC59" s="828"/>
      <c r="BD59" s="828"/>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24"/>
      <c r="R60" s="825"/>
      <c r="S60" s="825"/>
      <c r="T60" s="825"/>
      <c r="U60" s="825"/>
      <c r="V60" s="825"/>
      <c r="W60" s="825"/>
      <c r="X60" s="825"/>
      <c r="Y60" s="825"/>
      <c r="Z60" s="825"/>
      <c r="AA60" s="825"/>
      <c r="AB60" s="825"/>
      <c r="AC60" s="825"/>
      <c r="AD60" s="825"/>
      <c r="AE60" s="826"/>
      <c r="AF60" s="747"/>
      <c r="AG60" s="748"/>
      <c r="AH60" s="748"/>
      <c r="AI60" s="748"/>
      <c r="AJ60" s="749"/>
      <c r="AK60" s="827"/>
      <c r="AL60" s="825"/>
      <c r="AM60" s="825"/>
      <c r="AN60" s="825"/>
      <c r="AO60" s="825"/>
      <c r="AP60" s="825"/>
      <c r="AQ60" s="825"/>
      <c r="AR60" s="825"/>
      <c r="AS60" s="825"/>
      <c r="AT60" s="825"/>
      <c r="AU60" s="825"/>
      <c r="AV60" s="825"/>
      <c r="AW60" s="825"/>
      <c r="AX60" s="825"/>
      <c r="AY60" s="825"/>
      <c r="AZ60" s="828"/>
      <c r="BA60" s="828"/>
      <c r="BB60" s="828"/>
      <c r="BC60" s="828"/>
      <c r="BD60" s="828"/>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24"/>
      <c r="R61" s="825"/>
      <c r="S61" s="825"/>
      <c r="T61" s="825"/>
      <c r="U61" s="825"/>
      <c r="V61" s="825"/>
      <c r="W61" s="825"/>
      <c r="X61" s="825"/>
      <c r="Y61" s="825"/>
      <c r="Z61" s="825"/>
      <c r="AA61" s="825"/>
      <c r="AB61" s="825"/>
      <c r="AC61" s="825"/>
      <c r="AD61" s="825"/>
      <c r="AE61" s="826"/>
      <c r="AF61" s="747"/>
      <c r="AG61" s="748"/>
      <c r="AH61" s="748"/>
      <c r="AI61" s="748"/>
      <c r="AJ61" s="749"/>
      <c r="AK61" s="827"/>
      <c r="AL61" s="825"/>
      <c r="AM61" s="825"/>
      <c r="AN61" s="825"/>
      <c r="AO61" s="825"/>
      <c r="AP61" s="825"/>
      <c r="AQ61" s="825"/>
      <c r="AR61" s="825"/>
      <c r="AS61" s="825"/>
      <c r="AT61" s="825"/>
      <c r="AU61" s="825"/>
      <c r="AV61" s="825"/>
      <c r="AW61" s="825"/>
      <c r="AX61" s="825"/>
      <c r="AY61" s="825"/>
      <c r="AZ61" s="828"/>
      <c r="BA61" s="828"/>
      <c r="BB61" s="828"/>
      <c r="BC61" s="828"/>
      <c r="BD61" s="828"/>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24"/>
      <c r="R62" s="825"/>
      <c r="S62" s="825"/>
      <c r="T62" s="825"/>
      <c r="U62" s="825"/>
      <c r="V62" s="825"/>
      <c r="W62" s="825"/>
      <c r="X62" s="825"/>
      <c r="Y62" s="825"/>
      <c r="Z62" s="825"/>
      <c r="AA62" s="825"/>
      <c r="AB62" s="825"/>
      <c r="AC62" s="825"/>
      <c r="AD62" s="825"/>
      <c r="AE62" s="826"/>
      <c r="AF62" s="747"/>
      <c r="AG62" s="748"/>
      <c r="AH62" s="748"/>
      <c r="AI62" s="748"/>
      <c r="AJ62" s="749"/>
      <c r="AK62" s="827"/>
      <c r="AL62" s="825"/>
      <c r="AM62" s="825"/>
      <c r="AN62" s="825"/>
      <c r="AO62" s="825"/>
      <c r="AP62" s="825"/>
      <c r="AQ62" s="825"/>
      <c r="AR62" s="825"/>
      <c r="AS62" s="825"/>
      <c r="AT62" s="825"/>
      <c r="AU62" s="825"/>
      <c r="AV62" s="825"/>
      <c r="AW62" s="825"/>
      <c r="AX62" s="825"/>
      <c r="AY62" s="825"/>
      <c r="AZ62" s="828"/>
      <c r="BA62" s="828"/>
      <c r="BB62" s="828"/>
      <c r="BC62" s="828"/>
      <c r="BD62" s="828"/>
      <c r="BE62" s="814"/>
      <c r="BF62" s="814"/>
      <c r="BG62" s="814"/>
      <c r="BH62" s="814"/>
      <c r="BI62" s="815"/>
      <c r="BJ62" s="836" t="s">
        <v>398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372</v>
      </c>
      <c r="B63" s="776" t="s">
        <v>399</v>
      </c>
      <c r="C63" s="777"/>
      <c r="D63" s="777"/>
      <c r="E63" s="777"/>
      <c r="F63" s="777"/>
      <c r="G63" s="777"/>
      <c r="H63" s="777"/>
      <c r="I63" s="777"/>
      <c r="J63" s="777"/>
      <c r="K63" s="777"/>
      <c r="L63" s="777"/>
      <c r="M63" s="777"/>
      <c r="N63" s="777"/>
      <c r="O63" s="777"/>
      <c r="P63" s="778"/>
      <c r="Q63" s="829"/>
      <c r="R63" s="830"/>
      <c r="S63" s="830"/>
      <c r="T63" s="830"/>
      <c r="U63" s="830"/>
      <c r="V63" s="830"/>
      <c r="W63" s="830"/>
      <c r="X63" s="830"/>
      <c r="Y63" s="830"/>
      <c r="Z63" s="830"/>
      <c r="AA63" s="830"/>
      <c r="AB63" s="830"/>
      <c r="AC63" s="830"/>
      <c r="AD63" s="830"/>
      <c r="AE63" s="831"/>
      <c r="AF63" s="832">
        <v>607</v>
      </c>
      <c r="AG63" s="833"/>
      <c r="AH63" s="833"/>
      <c r="AI63" s="833"/>
      <c r="AJ63" s="834"/>
      <c r="AK63" s="835"/>
      <c r="AL63" s="830"/>
      <c r="AM63" s="830"/>
      <c r="AN63" s="830"/>
      <c r="AO63" s="830"/>
      <c r="AP63" s="833">
        <f>SUM(AP28:AT39)</f>
        <v>9666</v>
      </c>
      <c r="AQ63" s="833"/>
      <c r="AR63" s="833"/>
      <c r="AS63" s="833"/>
      <c r="AT63" s="833"/>
      <c r="AU63" s="833">
        <f>SUM(AU28:AY39)</f>
        <v>7313</v>
      </c>
      <c r="AV63" s="833"/>
      <c r="AW63" s="833"/>
      <c r="AX63" s="833"/>
      <c r="AY63" s="833"/>
      <c r="AZ63" s="837"/>
      <c r="BA63" s="837"/>
      <c r="BB63" s="837"/>
      <c r="BC63" s="837"/>
      <c r="BD63" s="837"/>
      <c r="BE63" s="838"/>
      <c r="BF63" s="838"/>
      <c r="BG63" s="838"/>
      <c r="BH63" s="838"/>
      <c r="BI63" s="839"/>
      <c r="BJ63" s="840" t="s">
        <v>112</v>
      </c>
      <c r="BK63" s="841"/>
      <c r="BL63" s="841"/>
      <c r="BM63" s="841"/>
      <c r="BN63" s="842"/>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401</v>
      </c>
      <c r="B66" s="727"/>
      <c r="C66" s="727"/>
      <c r="D66" s="727"/>
      <c r="E66" s="727"/>
      <c r="F66" s="727"/>
      <c r="G66" s="727"/>
      <c r="H66" s="727"/>
      <c r="I66" s="727"/>
      <c r="J66" s="727"/>
      <c r="K66" s="727"/>
      <c r="L66" s="727"/>
      <c r="M66" s="727"/>
      <c r="N66" s="727"/>
      <c r="O66" s="727"/>
      <c r="P66" s="728"/>
      <c r="Q66" s="703" t="s">
        <v>376</v>
      </c>
      <c r="R66" s="704"/>
      <c r="S66" s="704"/>
      <c r="T66" s="704"/>
      <c r="U66" s="705"/>
      <c r="V66" s="703" t="s">
        <v>377</v>
      </c>
      <c r="W66" s="704"/>
      <c r="X66" s="704"/>
      <c r="Y66" s="704"/>
      <c r="Z66" s="705"/>
      <c r="AA66" s="703" t="s">
        <v>378</v>
      </c>
      <c r="AB66" s="704"/>
      <c r="AC66" s="704"/>
      <c r="AD66" s="704"/>
      <c r="AE66" s="705"/>
      <c r="AF66" s="843" t="s">
        <v>379</v>
      </c>
      <c r="AG66" s="799"/>
      <c r="AH66" s="799"/>
      <c r="AI66" s="799"/>
      <c r="AJ66" s="844"/>
      <c r="AK66" s="703" t="s">
        <v>380</v>
      </c>
      <c r="AL66" s="727"/>
      <c r="AM66" s="727"/>
      <c r="AN66" s="727"/>
      <c r="AO66" s="728"/>
      <c r="AP66" s="703" t="s">
        <v>381</v>
      </c>
      <c r="AQ66" s="704"/>
      <c r="AR66" s="704"/>
      <c r="AS66" s="704"/>
      <c r="AT66" s="705"/>
      <c r="AU66" s="703" t="s">
        <v>402</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54"/>
      <c r="BT66" s="855"/>
      <c r="BU66" s="855"/>
      <c r="BV66" s="855"/>
      <c r="BW66" s="855"/>
      <c r="BX66" s="855"/>
      <c r="BY66" s="855"/>
      <c r="BZ66" s="855"/>
      <c r="CA66" s="855"/>
      <c r="CB66" s="855"/>
      <c r="CC66" s="855"/>
      <c r="CD66" s="855"/>
      <c r="CE66" s="855"/>
      <c r="CF66" s="855"/>
      <c r="CG66" s="856"/>
      <c r="CH66" s="851"/>
      <c r="CI66" s="852"/>
      <c r="CJ66" s="852"/>
      <c r="CK66" s="852"/>
      <c r="CL66" s="853"/>
      <c r="CM66" s="851"/>
      <c r="CN66" s="852"/>
      <c r="CO66" s="852"/>
      <c r="CP66" s="852"/>
      <c r="CQ66" s="853"/>
      <c r="CR66" s="851"/>
      <c r="CS66" s="852"/>
      <c r="CT66" s="852"/>
      <c r="CU66" s="852"/>
      <c r="CV66" s="853"/>
      <c r="CW66" s="851"/>
      <c r="CX66" s="852"/>
      <c r="CY66" s="852"/>
      <c r="CZ66" s="852"/>
      <c r="DA66" s="853"/>
      <c r="DB66" s="851"/>
      <c r="DC66" s="852"/>
      <c r="DD66" s="852"/>
      <c r="DE66" s="852"/>
      <c r="DF66" s="853"/>
      <c r="DG66" s="851"/>
      <c r="DH66" s="852"/>
      <c r="DI66" s="852"/>
      <c r="DJ66" s="852"/>
      <c r="DK66" s="853"/>
      <c r="DL66" s="851"/>
      <c r="DM66" s="852"/>
      <c r="DN66" s="852"/>
      <c r="DO66" s="852"/>
      <c r="DP66" s="853"/>
      <c r="DQ66" s="851"/>
      <c r="DR66" s="852"/>
      <c r="DS66" s="852"/>
      <c r="DT66" s="852"/>
      <c r="DU66" s="853"/>
      <c r="DV66" s="848"/>
      <c r="DW66" s="849"/>
      <c r="DX66" s="849"/>
      <c r="DY66" s="849"/>
      <c r="DZ66" s="850"/>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5"/>
      <c r="AG67" s="802"/>
      <c r="AH67" s="802"/>
      <c r="AI67" s="802"/>
      <c r="AJ67" s="846"/>
      <c r="AK67" s="847"/>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4"/>
      <c r="BT67" s="855"/>
      <c r="BU67" s="855"/>
      <c r="BV67" s="855"/>
      <c r="BW67" s="855"/>
      <c r="BX67" s="855"/>
      <c r="BY67" s="855"/>
      <c r="BZ67" s="855"/>
      <c r="CA67" s="855"/>
      <c r="CB67" s="855"/>
      <c r="CC67" s="855"/>
      <c r="CD67" s="855"/>
      <c r="CE67" s="855"/>
      <c r="CF67" s="855"/>
      <c r="CG67" s="856"/>
      <c r="CH67" s="851"/>
      <c r="CI67" s="852"/>
      <c r="CJ67" s="852"/>
      <c r="CK67" s="852"/>
      <c r="CL67" s="853"/>
      <c r="CM67" s="851"/>
      <c r="CN67" s="852"/>
      <c r="CO67" s="852"/>
      <c r="CP67" s="852"/>
      <c r="CQ67" s="853"/>
      <c r="CR67" s="851"/>
      <c r="CS67" s="852"/>
      <c r="CT67" s="852"/>
      <c r="CU67" s="852"/>
      <c r="CV67" s="853"/>
      <c r="CW67" s="851"/>
      <c r="CX67" s="852"/>
      <c r="CY67" s="852"/>
      <c r="CZ67" s="852"/>
      <c r="DA67" s="853"/>
      <c r="DB67" s="851"/>
      <c r="DC67" s="852"/>
      <c r="DD67" s="852"/>
      <c r="DE67" s="852"/>
      <c r="DF67" s="853"/>
      <c r="DG67" s="851"/>
      <c r="DH67" s="852"/>
      <c r="DI67" s="852"/>
      <c r="DJ67" s="852"/>
      <c r="DK67" s="853"/>
      <c r="DL67" s="851"/>
      <c r="DM67" s="852"/>
      <c r="DN67" s="852"/>
      <c r="DO67" s="852"/>
      <c r="DP67" s="853"/>
      <c r="DQ67" s="851"/>
      <c r="DR67" s="852"/>
      <c r="DS67" s="852"/>
      <c r="DT67" s="852"/>
      <c r="DU67" s="853"/>
      <c r="DV67" s="848"/>
      <c r="DW67" s="849"/>
      <c r="DX67" s="849"/>
      <c r="DY67" s="849"/>
      <c r="DZ67" s="850"/>
      <c r="EA67" s="197"/>
    </row>
    <row r="68" spans="1:131" s="198" customFormat="1" ht="26.25" customHeight="1" thickTop="1" x14ac:dyDescent="0.15">
      <c r="A68" s="209">
        <v>1</v>
      </c>
      <c r="B68" s="860" t="s">
        <v>542</v>
      </c>
      <c r="C68" s="861"/>
      <c r="D68" s="861"/>
      <c r="E68" s="861"/>
      <c r="F68" s="861"/>
      <c r="G68" s="861"/>
      <c r="H68" s="861"/>
      <c r="I68" s="861"/>
      <c r="J68" s="861"/>
      <c r="K68" s="861"/>
      <c r="L68" s="861"/>
      <c r="M68" s="861"/>
      <c r="N68" s="861"/>
      <c r="O68" s="861"/>
      <c r="P68" s="862"/>
      <c r="Q68" s="863">
        <v>925</v>
      </c>
      <c r="R68" s="857"/>
      <c r="S68" s="857"/>
      <c r="T68" s="857"/>
      <c r="U68" s="857"/>
      <c r="V68" s="857">
        <v>812</v>
      </c>
      <c r="W68" s="857"/>
      <c r="X68" s="857"/>
      <c r="Y68" s="857"/>
      <c r="Z68" s="857"/>
      <c r="AA68" s="857">
        <v>112</v>
      </c>
      <c r="AB68" s="857"/>
      <c r="AC68" s="857"/>
      <c r="AD68" s="857"/>
      <c r="AE68" s="857"/>
      <c r="AF68" s="857">
        <v>112</v>
      </c>
      <c r="AG68" s="857"/>
      <c r="AH68" s="857"/>
      <c r="AI68" s="857"/>
      <c r="AJ68" s="857"/>
      <c r="AK68" s="857" t="s">
        <v>541</v>
      </c>
      <c r="AL68" s="857"/>
      <c r="AM68" s="857"/>
      <c r="AN68" s="857"/>
      <c r="AO68" s="857"/>
      <c r="AP68" s="857">
        <v>500</v>
      </c>
      <c r="AQ68" s="857"/>
      <c r="AR68" s="857"/>
      <c r="AS68" s="857"/>
      <c r="AT68" s="857"/>
      <c r="AU68" s="857">
        <v>82</v>
      </c>
      <c r="AV68" s="857"/>
      <c r="AW68" s="857"/>
      <c r="AX68" s="857"/>
      <c r="AY68" s="857"/>
      <c r="AZ68" s="858"/>
      <c r="BA68" s="858"/>
      <c r="BB68" s="858"/>
      <c r="BC68" s="858"/>
      <c r="BD68" s="859"/>
      <c r="BE68" s="216"/>
      <c r="BF68" s="216"/>
      <c r="BG68" s="216"/>
      <c r="BH68" s="216"/>
      <c r="BI68" s="216"/>
      <c r="BJ68" s="216"/>
      <c r="BK68" s="216"/>
      <c r="BL68" s="216"/>
      <c r="BM68" s="216"/>
      <c r="BN68" s="216"/>
      <c r="BO68" s="216"/>
      <c r="BP68" s="216"/>
      <c r="BQ68" s="213">
        <v>62</v>
      </c>
      <c r="BR68" s="218"/>
      <c r="BS68" s="854"/>
      <c r="BT68" s="855"/>
      <c r="BU68" s="855"/>
      <c r="BV68" s="855"/>
      <c r="BW68" s="855"/>
      <c r="BX68" s="855"/>
      <c r="BY68" s="855"/>
      <c r="BZ68" s="855"/>
      <c r="CA68" s="855"/>
      <c r="CB68" s="855"/>
      <c r="CC68" s="855"/>
      <c r="CD68" s="855"/>
      <c r="CE68" s="855"/>
      <c r="CF68" s="855"/>
      <c r="CG68" s="856"/>
      <c r="CH68" s="851"/>
      <c r="CI68" s="852"/>
      <c r="CJ68" s="852"/>
      <c r="CK68" s="852"/>
      <c r="CL68" s="853"/>
      <c r="CM68" s="851"/>
      <c r="CN68" s="852"/>
      <c r="CO68" s="852"/>
      <c r="CP68" s="852"/>
      <c r="CQ68" s="853"/>
      <c r="CR68" s="851"/>
      <c r="CS68" s="852"/>
      <c r="CT68" s="852"/>
      <c r="CU68" s="852"/>
      <c r="CV68" s="853"/>
      <c r="CW68" s="851"/>
      <c r="CX68" s="852"/>
      <c r="CY68" s="852"/>
      <c r="CZ68" s="852"/>
      <c r="DA68" s="853"/>
      <c r="DB68" s="851"/>
      <c r="DC68" s="852"/>
      <c r="DD68" s="852"/>
      <c r="DE68" s="852"/>
      <c r="DF68" s="853"/>
      <c r="DG68" s="851"/>
      <c r="DH68" s="852"/>
      <c r="DI68" s="852"/>
      <c r="DJ68" s="852"/>
      <c r="DK68" s="853"/>
      <c r="DL68" s="851"/>
      <c r="DM68" s="852"/>
      <c r="DN68" s="852"/>
      <c r="DO68" s="852"/>
      <c r="DP68" s="853"/>
      <c r="DQ68" s="851"/>
      <c r="DR68" s="852"/>
      <c r="DS68" s="852"/>
      <c r="DT68" s="852"/>
      <c r="DU68" s="853"/>
      <c r="DV68" s="848"/>
      <c r="DW68" s="849"/>
      <c r="DX68" s="849"/>
      <c r="DY68" s="849"/>
      <c r="DZ68" s="850"/>
      <c r="EA68" s="197"/>
    </row>
    <row r="69" spans="1:131" s="198" customFormat="1" ht="26.25" customHeight="1" x14ac:dyDescent="0.15">
      <c r="A69" s="212">
        <v>2</v>
      </c>
      <c r="B69" s="864" t="s">
        <v>543</v>
      </c>
      <c r="C69" s="865"/>
      <c r="D69" s="865"/>
      <c r="E69" s="865"/>
      <c r="F69" s="865"/>
      <c r="G69" s="865"/>
      <c r="H69" s="865"/>
      <c r="I69" s="865"/>
      <c r="J69" s="865"/>
      <c r="K69" s="865"/>
      <c r="L69" s="865"/>
      <c r="M69" s="865"/>
      <c r="N69" s="865"/>
      <c r="O69" s="865"/>
      <c r="P69" s="866"/>
      <c r="Q69" s="867">
        <v>3</v>
      </c>
      <c r="R69" s="817"/>
      <c r="S69" s="817"/>
      <c r="T69" s="817"/>
      <c r="U69" s="817"/>
      <c r="V69" s="817">
        <v>1</v>
      </c>
      <c r="W69" s="817"/>
      <c r="X69" s="817"/>
      <c r="Y69" s="817"/>
      <c r="Z69" s="817"/>
      <c r="AA69" s="817">
        <v>2</v>
      </c>
      <c r="AB69" s="817"/>
      <c r="AC69" s="817"/>
      <c r="AD69" s="817"/>
      <c r="AE69" s="817"/>
      <c r="AF69" s="817">
        <v>2</v>
      </c>
      <c r="AG69" s="817"/>
      <c r="AH69" s="817"/>
      <c r="AI69" s="817"/>
      <c r="AJ69" s="817"/>
      <c r="AK69" s="817" t="s">
        <v>541</v>
      </c>
      <c r="AL69" s="817"/>
      <c r="AM69" s="817"/>
      <c r="AN69" s="817"/>
      <c r="AO69" s="817"/>
      <c r="AP69" s="817" t="s">
        <v>541</v>
      </c>
      <c r="AQ69" s="817"/>
      <c r="AR69" s="817"/>
      <c r="AS69" s="817"/>
      <c r="AT69" s="817"/>
      <c r="AU69" s="817" t="s">
        <v>486</v>
      </c>
      <c r="AV69" s="817"/>
      <c r="AW69" s="817"/>
      <c r="AX69" s="817"/>
      <c r="AY69" s="817"/>
      <c r="AZ69" s="868"/>
      <c r="BA69" s="868"/>
      <c r="BB69" s="868"/>
      <c r="BC69" s="868"/>
      <c r="BD69" s="869"/>
      <c r="BE69" s="216"/>
      <c r="BF69" s="216"/>
      <c r="BG69" s="216"/>
      <c r="BH69" s="216"/>
      <c r="BI69" s="216"/>
      <c r="BJ69" s="216"/>
      <c r="BK69" s="216"/>
      <c r="BL69" s="216"/>
      <c r="BM69" s="216"/>
      <c r="BN69" s="216"/>
      <c r="BO69" s="216"/>
      <c r="BP69" s="216"/>
      <c r="BQ69" s="213">
        <v>63</v>
      </c>
      <c r="BR69" s="218"/>
      <c r="BS69" s="854"/>
      <c r="BT69" s="855"/>
      <c r="BU69" s="855"/>
      <c r="BV69" s="855"/>
      <c r="BW69" s="855"/>
      <c r="BX69" s="855"/>
      <c r="BY69" s="855"/>
      <c r="BZ69" s="855"/>
      <c r="CA69" s="855"/>
      <c r="CB69" s="855"/>
      <c r="CC69" s="855"/>
      <c r="CD69" s="855"/>
      <c r="CE69" s="855"/>
      <c r="CF69" s="855"/>
      <c r="CG69" s="856"/>
      <c r="CH69" s="851"/>
      <c r="CI69" s="852"/>
      <c r="CJ69" s="852"/>
      <c r="CK69" s="852"/>
      <c r="CL69" s="853"/>
      <c r="CM69" s="851"/>
      <c r="CN69" s="852"/>
      <c r="CO69" s="852"/>
      <c r="CP69" s="852"/>
      <c r="CQ69" s="853"/>
      <c r="CR69" s="851"/>
      <c r="CS69" s="852"/>
      <c r="CT69" s="852"/>
      <c r="CU69" s="852"/>
      <c r="CV69" s="853"/>
      <c r="CW69" s="851"/>
      <c r="CX69" s="852"/>
      <c r="CY69" s="852"/>
      <c r="CZ69" s="852"/>
      <c r="DA69" s="853"/>
      <c r="DB69" s="851"/>
      <c r="DC69" s="852"/>
      <c r="DD69" s="852"/>
      <c r="DE69" s="852"/>
      <c r="DF69" s="853"/>
      <c r="DG69" s="851"/>
      <c r="DH69" s="852"/>
      <c r="DI69" s="852"/>
      <c r="DJ69" s="852"/>
      <c r="DK69" s="853"/>
      <c r="DL69" s="851"/>
      <c r="DM69" s="852"/>
      <c r="DN69" s="852"/>
      <c r="DO69" s="852"/>
      <c r="DP69" s="853"/>
      <c r="DQ69" s="851"/>
      <c r="DR69" s="852"/>
      <c r="DS69" s="852"/>
      <c r="DT69" s="852"/>
      <c r="DU69" s="853"/>
      <c r="DV69" s="848"/>
      <c r="DW69" s="849"/>
      <c r="DX69" s="849"/>
      <c r="DY69" s="849"/>
      <c r="DZ69" s="850"/>
      <c r="EA69" s="197"/>
    </row>
    <row r="70" spans="1:131" s="198" customFormat="1" ht="26.25" customHeight="1" x14ac:dyDescent="0.15">
      <c r="A70" s="212">
        <v>3</v>
      </c>
      <c r="B70" s="864" t="s">
        <v>544</v>
      </c>
      <c r="C70" s="865"/>
      <c r="D70" s="865"/>
      <c r="E70" s="865"/>
      <c r="F70" s="865"/>
      <c r="G70" s="865"/>
      <c r="H70" s="865"/>
      <c r="I70" s="865"/>
      <c r="J70" s="865"/>
      <c r="K70" s="865"/>
      <c r="L70" s="865"/>
      <c r="M70" s="865"/>
      <c r="N70" s="865"/>
      <c r="O70" s="865"/>
      <c r="P70" s="866"/>
      <c r="Q70" s="867">
        <v>180</v>
      </c>
      <c r="R70" s="817"/>
      <c r="S70" s="817"/>
      <c r="T70" s="817"/>
      <c r="U70" s="817"/>
      <c r="V70" s="817">
        <v>173</v>
      </c>
      <c r="W70" s="817"/>
      <c r="X70" s="817"/>
      <c r="Y70" s="817"/>
      <c r="Z70" s="817"/>
      <c r="AA70" s="817">
        <v>7</v>
      </c>
      <c r="AB70" s="817"/>
      <c r="AC70" s="817"/>
      <c r="AD70" s="817"/>
      <c r="AE70" s="817"/>
      <c r="AF70" s="817">
        <v>7</v>
      </c>
      <c r="AG70" s="817"/>
      <c r="AH70" s="817"/>
      <c r="AI70" s="817"/>
      <c r="AJ70" s="817"/>
      <c r="AK70" s="817" t="s">
        <v>541</v>
      </c>
      <c r="AL70" s="817"/>
      <c r="AM70" s="817"/>
      <c r="AN70" s="817"/>
      <c r="AO70" s="817"/>
      <c r="AP70" s="817">
        <v>135</v>
      </c>
      <c r="AQ70" s="817"/>
      <c r="AR70" s="817"/>
      <c r="AS70" s="817"/>
      <c r="AT70" s="817"/>
      <c r="AU70" s="817">
        <v>7</v>
      </c>
      <c r="AV70" s="817"/>
      <c r="AW70" s="817"/>
      <c r="AX70" s="817"/>
      <c r="AY70" s="817"/>
      <c r="AZ70" s="868"/>
      <c r="BA70" s="868"/>
      <c r="BB70" s="868"/>
      <c r="BC70" s="868"/>
      <c r="BD70" s="869"/>
      <c r="BE70" s="216"/>
      <c r="BF70" s="216"/>
      <c r="BG70" s="216"/>
      <c r="BH70" s="216"/>
      <c r="BI70" s="216"/>
      <c r="BJ70" s="216"/>
      <c r="BK70" s="216"/>
      <c r="BL70" s="216"/>
      <c r="BM70" s="216"/>
      <c r="BN70" s="216"/>
      <c r="BO70" s="216"/>
      <c r="BP70" s="216"/>
      <c r="BQ70" s="213">
        <v>64</v>
      </c>
      <c r="BR70" s="218"/>
      <c r="BS70" s="854"/>
      <c r="BT70" s="855"/>
      <c r="BU70" s="855"/>
      <c r="BV70" s="855"/>
      <c r="BW70" s="855"/>
      <c r="BX70" s="855"/>
      <c r="BY70" s="855"/>
      <c r="BZ70" s="855"/>
      <c r="CA70" s="855"/>
      <c r="CB70" s="855"/>
      <c r="CC70" s="855"/>
      <c r="CD70" s="855"/>
      <c r="CE70" s="855"/>
      <c r="CF70" s="855"/>
      <c r="CG70" s="856"/>
      <c r="CH70" s="851"/>
      <c r="CI70" s="852"/>
      <c r="CJ70" s="852"/>
      <c r="CK70" s="852"/>
      <c r="CL70" s="853"/>
      <c r="CM70" s="851"/>
      <c r="CN70" s="852"/>
      <c r="CO70" s="852"/>
      <c r="CP70" s="852"/>
      <c r="CQ70" s="853"/>
      <c r="CR70" s="851"/>
      <c r="CS70" s="852"/>
      <c r="CT70" s="852"/>
      <c r="CU70" s="852"/>
      <c r="CV70" s="853"/>
      <c r="CW70" s="851"/>
      <c r="CX70" s="852"/>
      <c r="CY70" s="852"/>
      <c r="CZ70" s="852"/>
      <c r="DA70" s="853"/>
      <c r="DB70" s="851"/>
      <c r="DC70" s="852"/>
      <c r="DD70" s="852"/>
      <c r="DE70" s="852"/>
      <c r="DF70" s="853"/>
      <c r="DG70" s="851"/>
      <c r="DH70" s="852"/>
      <c r="DI70" s="852"/>
      <c r="DJ70" s="852"/>
      <c r="DK70" s="853"/>
      <c r="DL70" s="851"/>
      <c r="DM70" s="852"/>
      <c r="DN70" s="852"/>
      <c r="DO70" s="852"/>
      <c r="DP70" s="853"/>
      <c r="DQ70" s="851"/>
      <c r="DR70" s="852"/>
      <c r="DS70" s="852"/>
      <c r="DT70" s="852"/>
      <c r="DU70" s="853"/>
      <c r="DV70" s="848"/>
      <c r="DW70" s="849"/>
      <c r="DX70" s="849"/>
      <c r="DY70" s="849"/>
      <c r="DZ70" s="850"/>
      <c r="EA70" s="197"/>
    </row>
    <row r="71" spans="1:131" s="198" customFormat="1" ht="26.25" customHeight="1" x14ac:dyDescent="0.15">
      <c r="A71" s="212">
        <v>4</v>
      </c>
      <c r="B71" s="864" t="s">
        <v>545</v>
      </c>
      <c r="C71" s="865"/>
      <c r="D71" s="865"/>
      <c r="E71" s="865"/>
      <c r="F71" s="865"/>
      <c r="G71" s="865"/>
      <c r="H71" s="865"/>
      <c r="I71" s="865"/>
      <c r="J71" s="865"/>
      <c r="K71" s="865"/>
      <c r="L71" s="865"/>
      <c r="M71" s="865"/>
      <c r="N71" s="865"/>
      <c r="O71" s="865"/>
      <c r="P71" s="866"/>
      <c r="Q71" s="867">
        <v>69</v>
      </c>
      <c r="R71" s="817"/>
      <c r="S71" s="817"/>
      <c r="T71" s="817"/>
      <c r="U71" s="817"/>
      <c r="V71" s="817">
        <v>64</v>
      </c>
      <c r="W71" s="817"/>
      <c r="X71" s="817"/>
      <c r="Y71" s="817"/>
      <c r="Z71" s="817"/>
      <c r="AA71" s="817">
        <v>4</v>
      </c>
      <c r="AB71" s="817"/>
      <c r="AC71" s="817"/>
      <c r="AD71" s="817"/>
      <c r="AE71" s="817"/>
      <c r="AF71" s="817">
        <v>4</v>
      </c>
      <c r="AG71" s="817"/>
      <c r="AH71" s="817"/>
      <c r="AI71" s="817"/>
      <c r="AJ71" s="817"/>
      <c r="AK71" s="817" t="s">
        <v>541</v>
      </c>
      <c r="AL71" s="817"/>
      <c r="AM71" s="817"/>
      <c r="AN71" s="817"/>
      <c r="AO71" s="817"/>
      <c r="AP71" s="817" t="s">
        <v>541</v>
      </c>
      <c r="AQ71" s="817"/>
      <c r="AR71" s="817"/>
      <c r="AS71" s="817"/>
      <c r="AT71" s="817"/>
      <c r="AU71" s="817" t="s">
        <v>486</v>
      </c>
      <c r="AV71" s="817"/>
      <c r="AW71" s="817"/>
      <c r="AX71" s="817"/>
      <c r="AY71" s="817"/>
      <c r="AZ71" s="868"/>
      <c r="BA71" s="868"/>
      <c r="BB71" s="868"/>
      <c r="BC71" s="868"/>
      <c r="BD71" s="869"/>
      <c r="BE71" s="216"/>
      <c r="BF71" s="216"/>
      <c r="BG71" s="216"/>
      <c r="BH71" s="216"/>
      <c r="BI71" s="216"/>
      <c r="BJ71" s="216"/>
      <c r="BK71" s="216"/>
      <c r="BL71" s="216"/>
      <c r="BM71" s="216"/>
      <c r="BN71" s="216"/>
      <c r="BO71" s="216"/>
      <c r="BP71" s="216"/>
      <c r="BQ71" s="213">
        <v>65</v>
      </c>
      <c r="BR71" s="218"/>
      <c r="BS71" s="854"/>
      <c r="BT71" s="855"/>
      <c r="BU71" s="855"/>
      <c r="BV71" s="855"/>
      <c r="BW71" s="855"/>
      <c r="BX71" s="855"/>
      <c r="BY71" s="855"/>
      <c r="BZ71" s="855"/>
      <c r="CA71" s="855"/>
      <c r="CB71" s="855"/>
      <c r="CC71" s="855"/>
      <c r="CD71" s="855"/>
      <c r="CE71" s="855"/>
      <c r="CF71" s="855"/>
      <c r="CG71" s="856"/>
      <c r="CH71" s="851"/>
      <c r="CI71" s="852"/>
      <c r="CJ71" s="852"/>
      <c r="CK71" s="852"/>
      <c r="CL71" s="853"/>
      <c r="CM71" s="851"/>
      <c r="CN71" s="852"/>
      <c r="CO71" s="852"/>
      <c r="CP71" s="852"/>
      <c r="CQ71" s="853"/>
      <c r="CR71" s="851"/>
      <c r="CS71" s="852"/>
      <c r="CT71" s="852"/>
      <c r="CU71" s="852"/>
      <c r="CV71" s="853"/>
      <c r="CW71" s="851"/>
      <c r="CX71" s="852"/>
      <c r="CY71" s="852"/>
      <c r="CZ71" s="852"/>
      <c r="DA71" s="853"/>
      <c r="DB71" s="851"/>
      <c r="DC71" s="852"/>
      <c r="DD71" s="852"/>
      <c r="DE71" s="852"/>
      <c r="DF71" s="853"/>
      <c r="DG71" s="851"/>
      <c r="DH71" s="852"/>
      <c r="DI71" s="852"/>
      <c r="DJ71" s="852"/>
      <c r="DK71" s="853"/>
      <c r="DL71" s="851"/>
      <c r="DM71" s="852"/>
      <c r="DN71" s="852"/>
      <c r="DO71" s="852"/>
      <c r="DP71" s="853"/>
      <c r="DQ71" s="851"/>
      <c r="DR71" s="852"/>
      <c r="DS71" s="852"/>
      <c r="DT71" s="852"/>
      <c r="DU71" s="853"/>
      <c r="DV71" s="848"/>
      <c r="DW71" s="849"/>
      <c r="DX71" s="849"/>
      <c r="DY71" s="849"/>
      <c r="DZ71" s="850"/>
      <c r="EA71" s="197"/>
    </row>
    <row r="72" spans="1:131" s="198" customFormat="1" ht="26.25" customHeight="1" x14ac:dyDescent="0.15">
      <c r="A72" s="212">
        <v>5</v>
      </c>
      <c r="B72" s="864" t="s">
        <v>546</v>
      </c>
      <c r="C72" s="865"/>
      <c r="D72" s="865"/>
      <c r="E72" s="865"/>
      <c r="F72" s="865"/>
      <c r="G72" s="865"/>
      <c r="H72" s="865"/>
      <c r="I72" s="865"/>
      <c r="J72" s="865"/>
      <c r="K72" s="865"/>
      <c r="L72" s="865"/>
      <c r="M72" s="865"/>
      <c r="N72" s="865"/>
      <c r="O72" s="865"/>
      <c r="P72" s="866"/>
      <c r="Q72" s="867">
        <v>2</v>
      </c>
      <c r="R72" s="817"/>
      <c r="S72" s="817"/>
      <c r="T72" s="817"/>
      <c r="U72" s="817"/>
      <c r="V72" s="817">
        <v>2</v>
      </c>
      <c r="W72" s="817"/>
      <c r="X72" s="817"/>
      <c r="Y72" s="817"/>
      <c r="Z72" s="817"/>
      <c r="AA72" s="817">
        <v>1</v>
      </c>
      <c r="AB72" s="817"/>
      <c r="AC72" s="817"/>
      <c r="AD72" s="817"/>
      <c r="AE72" s="817"/>
      <c r="AF72" s="817">
        <v>1</v>
      </c>
      <c r="AG72" s="817"/>
      <c r="AH72" s="817"/>
      <c r="AI72" s="817"/>
      <c r="AJ72" s="817"/>
      <c r="AK72" s="817" t="s">
        <v>541</v>
      </c>
      <c r="AL72" s="817"/>
      <c r="AM72" s="817"/>
      <c r="AN72" s="817"/>
      <c r="AO72" s="817"/>
      <c r="AP72" s="817" t="s">
        <v>541</v>
      </c>
      <c r="AQ72" s="817"/>
      <c r="AR72" s="817"/>
      <c r="AS72" s="817"/>
      <c r="AT72" s="817"/>
      <c r="AU72" s="817">
        <v>33</v>
      </c>
      <c r="AV72" s="817"/>
      <c r="AW72" s="817"/>
      <c r="AX72" s="817"/>
      <c r="AY72" s="817"/>
      <c r="AZ72" s="868" t="s">
        <v>565</v>
      </c>
      <c r="BA72" s="868"/>
      <c r="BB72" s="868"/>
      <c r="BC72" s="868"/>
      <c r="BD72" s="869"/>
      <c r="BE72" s="216"/>
      <c r="BF72" s="216"/>
      <c r="BG72" s="216"/>
      <c r="BH72" s="216"/>
      <c r="BI72" s="216"/>
      <c r="BJ72" s="216"/>
      <c r="BK72" s="216"/>
      <c r="BL72" s="216"/>
      <c r="BM72" s="216"/>
      <c r="BN72" s="216"/>
      <c r="BO72" s="216"/>
      <c r="BP72" s="216"/>
      <c r="BQ72" s="213">
        <v>66</v>
      </c>
      <c r="BR72" s="218"/>
      <c r="BS72" s="854"/>
      <c r="BT72" s="855"/>
      <c r="BU72" s="855"/>
      <c r="BV72" s="855"/>
      <c r="BW72" s="855"/>
      <c r="BX72" s="855"/>
      <c r="BY72" s="855"/>
      <c r="BZ72" s="855"/>
      <c r="CA72" s="855"/>
      <c r="CB72" s="855"/>
      <c r="CC72" s="855"/>
      <c r="CD72" s="855"/>
      <c r="CE72" s="855"/>
      <c r="CF72" s="855"/>
      <c r="CG72" s="856"/>
      <c r="CH72" s="851"/>
      <c r="CI72" s="852"/>
      <c r="CJ72" s="852"/>
      <c r="CK72" s="852"/>
      <c r="CL72" s="853"/>
      <c r="CM72" s="851"/>
      <c r="CN72" s="852"/>
      <c r="CO72" s="852"/>
      <c r="CP72" s="852"/>
      <c r="CQ72" s="853"/>
      <c r="CR72" s="851"/>
      <c r="CS72" s="852"/>
      <c r="CT72" s="852"/>
      <c r="CU72" s="852"/>
      <c r="CV72" s="853"/>
      <c r="CW72" s="851"/>
      <c r="CX72" s="852"/>
      <c r="CY72" s="852"/>
      <c r="CZ72" s="852"/>
      <c r="DA72" s="853"/>
      <c r="DB72" s="851"/>
      <c r="DC72" s="852"/>
      <c r="DD72" s="852"/>
      <c r="DE72" s="852"/>
      <c r="DF72" s="853"/>
      <c r="DG72" s="851"/>
      <c r="DH72" s="852"/>
      <c r="DI72" s="852"/>
      <c r="DJ72" s="852"/>
      <c r="DK72" s="853"/>
      <c r="DL72" s="851"/>
      <c r="DM72" s="852"/>
      <c r="DN72" s="852"/>
      <c r="DO72" s="852"/>
      <c r="DP72" s="853"/>
      <c r="DQ72" s="851"/>
      <c r="DR72" s="852"/>
      <c r="DS72" s="852"/>
      <c r="DT72" s="852"/>
      <c r="DU72" s="853"/>
      <c r="DV72" s="848"/>
      <c r="DW72" s="849"/>
      <c r="DX72" s="849"/>
      <c r="DY72" s="849"/>
      <c r="DZ72" s="850"/>
      <c r="EA72" s="197"/>
    </row>
    <row r="73" spans="1:131" s="198" customFormat="1" ht="26.25" customHeight="1" x14ac:dyDescent="0.15">
      <c r="A73" s="212">
        <v>6</v>
      </c>
      <c r="B73" s="864" t="s">
        <v>547</v>
      </c>
      <c r="C73" s="865"/>
      <c r="D73" s="865"/>
      <c r="E73" s="865"/>
      <c r="F73" s="865"/>
      <c r="G73" s="865"/>
      <c r="H73" s="865"/>
      <c r="I73" s="865"/>
      <c r="J73" s="865"/>
      <c r="K73" s="865"/>
      <c r="L73" s="865"/>
      <c r="M73" s="865"/>
      <c r="N73" s="865"/>
      <c r="O73" s="865"/>
      <c r="P73" s="866"/>
      <c r="Q73" s="867">
        <v>3</v>
      </c>
      <c r="R73" s="817"/>
      <c r="S73" s="817"/>
      <c r="T73" s="817"/>
      <c r="U73" s="817"/>
      <c r="V73" s="817">
        <v>3</v>
      </c>
      <c r="W73" s="817"/>
      <c r="X73" s="817"/>
      <c r="Y73" s="817"/>
      <c r="Z73" s="817"/>
      <c r="AA73" s="817">
        <v>1</v>
      </c>
      <c r="AB73" s="817"/>
      <c r="AC73" s="817"/>
      <c r="AD73" s="817"/>
      <c r="AE73" s="817"/>
      <c r="AF73" s="817">
        <v>1</v>
      </c>
      <c r="AG73" s="817"/>
      <c r="AH73" s="817"/>
      <c r="AI73" s="817"/>
      <c r="AJ73" s="817"/>
      <c r="AK73" s="817" t="s">
        <v>541</v>
      </c>
      <c r="AL73" s="817"/>
      <c r="AM73" s="817"/>
      <c r="AN73" s="817"/>
      <c r="AO73" s="817"/>
      <c r="AP73" s="817" t="s">
        <v>541</v>
      </c>
      <c r="AQ73" s="817"/>
      <c r="AR73" s="817"/>
      <c r="AS73" s="817"/>
      <c r="AT73" s="817"/>
      <c r="AU73" s="817" t="s">
        <v>486</v>
      </c>
      <c r="AV73" s="817"/>
      <c r="AW73" s="817"/>
      <c r="AX73" s="817"/>
      <c r="AY73" s="817"/>
      <c r="AZ73" s="868"/>
      <c r="BA73" s="868"/>
      <c r="BB73" s="868"/>
      <c r="BC73" s="868"/>
      <c r="BD73" s="869"/>
      <c r="BE73" s="216"/>
      <c r="BF73" s="216"/>
      <c r="BG73" s="216"/>
      <c r="BH73" s="216"/>
      <c r="BI73" s="216"/>
      <c r="BJ73" s="216"/>
      <c r="BK73" s="216"/>
      <c r="BL73" s="216"/>
      <c r="BM73" s="216"/>
      <c r="BN73" s="216"/>
      <c r="BO73" s="216"/>
      <c r="BP73" s="216"/>
      <c r="BQ73" s="213">
        <v>67</v>
      </c>
      <c r="BR73" s="218"/>
      <c r="BS73" s="854"/>
      <c r="BT73" s="855"/>
      <c r="BU73" s="855"/>
      <c r="BV73" s="855"/>
      <c r="BW73" s="855"/>
      <c r="BX73" s="855"/>
      <c r="BY73" s="855"/>
      <c r="BZ73" s="855"/>
      <c r="CA73" s="855"/>
      <c r="CB73" s="855"/>
      <c r="CC73" s="855"/>
      <c r="CD73" s="855"/>
      <c r="CE73" s="855"/>
      <c r="CF73" s="855"/>
      <c r="CG73" s="856"/>
      <c r="CH73" s="851"/>
      <c r="CI73" s="852"/>
      <c r="CJ73" s="852"/>
      <c r="CK73" s="852"/>
      <c r="CL73" s="853"/>
      <c r="CM73" s="851"/>
      <c r="CN73" s="852"/>
      <c r="CO73" s="852"/>
      <c r="CP73" s="852"/>
      <c r="CQ73" s="853"/>
      <c r="CR73" s="851"/>
      <c r="CS73" s="852"/>
      <c r="CT73" s="852"/>
      <c r="CU73" s="852"/>
      <c r="CV73" s="853"/>
      <c r="CW73" s="851"/>
      <c r="CX73" s="852"/>
      <c r="CY73" s="852"/>
      <c r="CZ73" s="852"/>
      <c r="DA73" s="853"/>
      <c r="DB73" s="851"/>
      <c r="DC73" s="852"/>
      <c r="DD73" s="852"/>
      <c r="DE73" s="852"/>
      <c r="DF73" s="853"/>
      <c r="DG73" s="851"/>
      <c r="DH73" s="852"/>
      <c r="DI73" s="852"/>
      <c r="DJ73" s="852"/>
      <c r="DK73" s="853"/>
      <c r="DL73" s="851"/>
      <c r="DM73" s="852"/>
      <c r="DN73" s="852"/>
      <c r="DO73" s="852"/>
      <c r="DP73" s="853"/>
      <c r="DQ73" s="851"/>
      <c r="DR73" s="852"/>
      <c r="DS73" s="852"/>
      <c r="DT73" s="852"/>
      <c r="DU73" s="853"/>
      <c r="DV73" s="848"/>
      <c r="DW73" s="849"/>
      <c r="DX73" s="849"/>
      <c r="DY73" s="849"/>
      <c r="DZ73" s="850"/>
      <c r="EA73" s="197"/>
    </row>
    <row r="74" spans="1:131" s="198" customFormat="1" ht="26.25" customHeight="1" x14ac:dyDescent="0.15">
      <c r="A74" s="212">
        <v>7</v>
      </c>
      <c r="B74" s="864" t="s">
        <v>548</v>
      </c>
      <c r="C74" s="865"/>
      <c r="D74" s="865"/>
      <c r="E74" s="865"/>
      <c r="F74" s="865"/>
      <c r="G74" s="865"/>
      <c r="H74" s="865"/>
      <c r="I74" s="865"/>
      <c r="J74" s="865"/>
      <c r="K74" s="865"/>
      <c r="L74" s="865"/>
      <c r="M74" s="865"/>
      <c r="N74" s="865"/>
      <c r="O74" s="865"/>
      <c r="P74" s="866"/>
      <c r="Q74" s="867">
        <v>10474</v>
      </c>
      <c r="R74" s="817"/>
      <c r="S74" s="817"/>
      <c r="T74" s="817"/>
      <c r="U74" s="817"/>
      <c r="V74" s="817">
        <v>10424</v>
      </c>
      <c r="W74" s="817"/>
      <c r="X74" s="817"/>
      <c r="Y74" s="817"/>
      <c r="Z74" s="817"/>
      <c r="AA74" s="817">
        <v>50</v>
      </c>
      <c r="AB74" s="817"/>
      <c r="AC74" s="817"/>
      <c r="AD74" s="817"/>
      <c r="AE74" s="817"/>
      <c r="AF74" s="817">
        <v>50</v>
      </c>
      <c r="AG74" s="817"/>
      <c r="AH74" s="817"/>
      <c r="AI74" s="817"/>
      <c r="AJ74" s="817"/>
      <c r="AK74" s="817">
        <v>2200</v>
      </c>
      <c r="AL74" s="817"/>
      <c r="AM74" s="817"/>
      <c r="AN74" s="817"/>
      <c r="AO74" s="817"/>
      <c r="AP74" s="817" t="s">
        <v>541</v>
      </c>
      <c r="AQ74" s="817"/>
      <c r="AR74" s="817"/>
      <c r="AS74" s="817"/>
      <c r="AT74" s="817"/>
      <c r="AU74" s="817" t="s">
        <v>486</v>
      </c>
      <c r="AV74" s="817"/>
      <c r="AW74" s="817"/>
      <c r="AX74" s="817"/>
      <c r="AY74" s="817"/>
      <c r="AZ74" s="868" t="s">
        <v>566</v>
      </c>
      <c r="BA74" s="868"/>
      <c r="BB74" s="868"/>
      <c r="BC74" s="868"/>
      <c r="BD74" s="869"/>
      <c r="BE74" s="216"/>
      <c r="BF74" s="216"/>
      <c r="BG74" s="216"/>
      <c r="BH74" s="216"/>
      <c r="BI74" s="216"/>
      <c r="BJ74" s="216"/>
      <c r="BK74" s="216"/>
      <c r="BL74" s="216"/>
      <c r="BM74" s="216"/>
      <c r="BN74" s="216"/>
      <c r="BO74" s="216"/>
      <c r="BP74" s="216"/>
      <c r="BQ74" s="213">
        <v>68</v>
      </c>
      <c r="BR74" s="218"/>
      <c r="BS74" s="854"/>
      <c r="BT74" s="855"/>
      <c r="BU74" s="855"/>
      <c r="BV74" s="855"/>
      <c r="BW74" s="855"/>
      <c r="BX74" s="855"/>
      <c r="BY74" s="855"/>
      <c r="BZ74" s="855"/>
      <c r="CA74" s="855"/>
      <c r="CB74" s="855"/>
      <c r="CC74" s="855"/>
      <c r="CD74" s="855"/>
      <c r="CE74" s="855"/>
      <c r="CF74" s="855"/>
      <c r="CG74" s="856"/>
      <c r="CH74" s="851"/>
      <c r="CI74" s="852"/>
      <c r="CJ74" s="852"/>
      <c r="CK74" s="852"/>
      <c r="CL74" s="853"/>
      <c r="CM74" s="851"/>
      <c r="CN74" s="852"/>
      <c r="CO74" s="852"/>
      <c r="CP74" s="852"/>
      <c r="CQ74" s="853"/>
      <c r="CR74" s="851"/>
      <c r="CS74" s="852"/>
      <c r="CT74" s="852"/>
      <c r="CU74" s="852"/>
      <c r="CV74" s="853"/>
      <c r="CW74" s="851"/>
      <c r="CX74" s="852"/>
      <c r="CY74" s="852"/>
      <c r="CZ74" s="852"/>
      <c r="DA74" s="853"/>
      <c r="DB74" s="851"/>
      <c r="DC74" s="852"/>
      <c r="DD74" s="852"/>
      <c r="DE74" s="852"/>
      <c r="DF74" s="853"/>
      <c r="DG74" s="851"/>
      <c r="DH74" s="852"/>
      <c r="DI74" s="852"/>
      <c r="DJ74" s="852"/>
      <c r="DK74" s="853"/>
      <c r="DL74" s="851"/>
      <c r="DM74" s="852"/>
      <c r="DN74" s="852"/>
      <c r="DO74" s="852"/>
      <c r="DP74" s="853"/>
      <c r="DQ74" s="851"/>
      <c r="DR74" s="852"/>
      <c r="DS74" s="852"/>
      <c r="DT74" s="852"/>
      <c r="DU74" s="853"/>
      <c r="DV74" s="848"/>
      <c r="DW74" s="849"/>
      <c r="DX74" s="849"/>
      <c r="DY74" s="849"/>
      <c r="DZ74" s="850"/>
      <c r="EA74" s="197"/>
    </row>
    <row r="75" spans="1:131" s="198" customFormat="1" ht="26.25" customHeight="1" x14ac:dyDescent="0.15">
      <c r="A75" s="212">
        <v>8</v>
      </c>
      <c r="B75" s="864" t="s">
        <v>549</v>
      </c>
      <c r="C75" s="865"/>
      <c r="D75" s="865"/>
      <c r="E75" s="865"/>
      <c r="F75" s="865"/>
      <c r="G75" s="865"/>
      <c r="H75" s="865"/>
      <c r="I75" s="865"/>
      <c r="J75" s="865"/>
      <c r="K75" s="865"/>
      <c r="L75" s="865"/>
      <c r="M75" s="865"/>
      <c r="N75" s="865"/>
      <c r="O75" s="865"/>
      <c r="P75" s="866"/>
      <c r="Q75" s="870">
        <v>795</v>
      </c>
      <c r="R75" s="820"/>
      <c r="S75" s="820"/>
      <c r="T75" s="820"/>
      <c r="U75" s="816"/>
      <c r="V75" s="819">
        <v>770</v>
      </c>
      <c r="W75" s="820"/>
      <c r="X75" s="820"/>
      <c r="Y75" s="820"/>
      <c r="Z75" s="816"/>
      <c r="AA75" s="819">
        <v>25</v>
      </c>
      <c r="AB75" s="820"/>
      <c r="AC75" s="820"/>
      <c r="AD75" s="820"/>
      <c r="AE75" s="816"/>
      <c r="AF75" s="819">
        <v>25</v>
      </c>
      <c r="AG75" s="820"/>
      <c r="AH75" s="820"/>
      <c r="AI75" s="820"/>
      <c r="AJ75" s="816"/>
      <c r="AK75" s="819" t="s">
        <v>541</v>
      </c>
      <c r="AL75" s="820"/>
      <c r="AM75" s="820"/>
      <c r="AN75" s="820"/>
      <c r="AO75" s="816"/>
      <c r="AP75" s="819">
        <v>594</v>
      </c>
      <c r="AQ75" s="820"/>
      <c r="AR75" s="820"/>
      <c r="AS75" s="820"/>
      <c r="AT75" s="816"/>
      <c r="AU75" s="819">
        <v>351</v>
      </c>
      <c r="AV75" s="820"/>
      <c r="AW75" s="820"/>
      <c r="AX75" s="820"/>
      <c r="AY75" s="816"/>
      <c r="AZ75" s="868"/>
      <c r="BA75" s="868"/>
      <c r="BB75" s="868"/>
      <c r="BC75" s="868"/>
      <c r="BD75" s="869"/>
      <c r="BE75" s="216"/>
      <c r="BF75" s="216"/>
      <c r="BG75" s="216"/>
      <c r="BH75" s="216"/>
      <c r="BI75" s="216"/>
      <c r="BJ75" s="216"/>
      <c r="BK75" s="216"/>
      <c r="BL75" s="216"/>
      <c r="BM75" s="216"/>
      <c r="BN75" s="216"/>
      <c r="BO75" s="216"/>
      <c r="BP75" s="216"/>
      <c r="BQ75" s="213">
        <v>69</v>
      </c>
      <c r="BR75" s="218"/>
      <c r="BS75" s="854"/>
      <c r="BT75" s="855"/>
      <c r="BU75" s="855"/>
      <c r="BV75" s="855"/>
      <c r="BW75" s="855"/>
      <c r="BX75" s="855"/>
      <c r="BY75" s="855"/>
      <c r="BZ75" s="855"/>
      <c r="CA75" s="855"/>
      <c r="CB75" s="855"/>
      <c r="CC75" s="855"/>
      <c r="CD75" s="855"/>
      <c r="CE75" s="855"/>
      <c r="CF75" s="855"/>
      <c r="CG75" s="856"/>
      <c r="CH75" s="851"/>
      <c r="CI75" s="852"/>
      <c r="CJ75" s="852"/>
      <c r="CK75" s="852"/>
      <c r="CL75" s="853"/>
      <c r="CM75" s="851"/>
      <c r="CN75" s="852"/>
      <c r="CO75" s="852"/>
      <c r="CP75" s="852"/>
      <c r="CQ75" s="853"/>
      <c r="CR75" s="851"/>
      <c r="CS75" s="852"/>
      <c r="CT75" s="852"/>
      <c r="CU75" s="852"/>
      <c r="CV75" s="853"/>
      <c r="CW75" s="851"/>
      <c r="CX75" s="852"/>
      <c r="CY75" s="852"/>
      <c r="CZ75" s="852"/>
      <c r="DA75" s="853"/>
      <c r="DB75" s="851"/>
      <c r="DC75" s="852"/>
      <c r="DD75" s="852"/>
      <c r="DE75" s="852"/>
      <c r="DF75" s="853"/>
      <c r="DG75" s="851"/>
      <c r="DH75" s="852"/>
      <c r="DI75" s="852"/>
      <c r="DJ75" s="852"/>
      <c r="DK75" s="853"/>
      <c r="DL75" s="851"/>
      <c r="DM75" s="852"/>
      <c r="DN75" s="852"/>
      <c r="DO75" s="852"/>
      <c r="DP75" s="853"/>
      <c r="DQ75" s="851"/>
      <c r="DR75" s="852"/>
      <c r="DS75" s="852"/>
      <c r="DT75" s="852"/>
      <c r="DU75" s="853"/>
      <c r="DV75" s="848"/>
      <c r="DW75" s="849"/>
      <c r="DX75" s="849"/>
      <c r="DY75" s="849"/>
      <c r="DZ75" s="850"/>
      <c r="EA75" s="197"/>
    </row>
    <row r="76" spans="1:131" s="198" customFormat="1" ht="26.25" customHeight="1" x14ac:dyDescent="0.15">
      <c r="A76" s="212">
        <v>9</v>
      </c>
      <c r="B76" s="864" t="s">
        <v>550</v>
      </c>
      <c r="C76" s="865"/>
      <c r="D76" s="865"/>
      <c r="E76" s="865"/>
      <c r="F76" s="865"/>
      <c r="G76" s="865"/>
      <c r="H76" s="865"/>
      <c r="I76" s="865"/>
      <c r="J76" s="865"/>
      <c r="K76" s="865"/>
      <c r="L76" s="865"/>
      <c r="M76" s="865"/>
      <c r="N76" s="865"/>
      <c r="O76" s="865"/>
      <c r="P76" s="866"/>
      <c r="Q76" s="870">
        <v>2032</v>
      </c>
      <c r="R76" s="820"/>
      <c r="S76" s="820"/>
      <c r="T76" s="820"/>
      <c r="U76" s="816"/>
      <c r="V76" s="819">
        <v>1690</v>
      </c>
      <c r="W76" s="820"/>
      <c r="X76" s="820"/>
      <c r="Y76" s="820"/>
      <c r="Z76" s="816"/>
      <c r="AA76" s="819">
        <v>342</v>
      </c>
      <c r="AB76" s="820"/>
      <c r="AC76" s="820"/>
      <c r="AD76" s="820"/>
      <c r="AE76" s="816"/>
      <c r="AF76" s="819">
        <v>29</v>
      </c>
      <c r="AG76" s="820"/>
      <c r="AH76" s="820"/>
      <c r="AI76" s="820"/>
      <c r="AJ76" s="816"/>
      <c r="AK76" s="819">
        <v>444</v>
      </c>
      <c r="AL76" s="820"/>
      <c r="AM76" s="820"/>
      <c r="AN76" s="820"/>
      <c r="AO76" s="816"/>
      <c r="AP76" s="819">
        <v>1216</v>
      </c>
      <c r="AQ76" s="820"/>
      <c r="AR76" s="820"/>
      <c r="AS76" s="820"/>
      <c r="AT76" s="816"/>
      <c r="AU76" s="819">
        <v>101</v>
      </c>
      <c r="AV76" s="820"/>
      <c r="AW76" s="820"/>
      <c r="AX76" s="820"/>
      <c r="AY76" s="816"/>
      <c r="AZ76" s="868" t="s">
        <v>567</v>
      </c>
      <c r="BA76" s="868"/>
      <c r="BB76" s="868"/>
      <c r="BC76" s="868"/>
      <c r="BD76" s="869"/>
      <c r="BE76" s="216"/>
      <c r="BF76" s="216"/>
      <c r="BG76" s="216"/>
      <c r="BH76" s="216"/>
      <c r="BI76" s="216"/>
      <c r="BJ76" s="216"/>
      <c r="BK76" s="216"/>
      <c r="BL76" s="216"/>
      <c r="BM76" s="216"/>
      <c r="BN76" s="216"/>
      <c r="BO76" s="216"/>
      <c r="BP76" s="216"/>
      <c r="BQ76" s="213">
        <v>70</v>
      </c>
      <c r="BR76" s="218"/>
      <c r="BS76" s="854"/>
      <c r="BT76" s="855"/>
      <c r="BU76" s="855"/>
      <c r="BV76" s="855"/>
      <c r="BW76" s="855"/>
      <c r="BX76" s="855"/>
      <c r="BY76" s="855"/>
      <c r="BZ76" s="855"/>
      <c r="CA76" s="855"/>
      <c r="CB76" s="855"/>
      <c r="CC76" s="855"/>
      <c r="CD76" s="855"/>
      <c r="CE76" s="855"/>
      <c r="CF76" s="855"/>
      <c r="CG76" s="856"/>
      <c r="CH76" s="851"/>
      <c r="CI76" s="852"/>
      <c r="CJ76" s="852"/>
      <c r="CK76" s="852"/>
      <c r="CL76" s="853"/>
      <c r="CM76" s="851"/>
      <c r="CN76" s="852"/>
      <c r="CO76" s="852"/>
      <c r="CP76" s="852"/>
      <c r="CQ76" s="853"/>
      <c r="CR76" s="851"/>
      <c r="CS76" s="852"/>
      <c r="CT76" s="852"/>
      <c r="CU76" s="852"/>
      <c r="CV76" s="853"/>
      <c r="CW76" s="851"/>
      <c r="CX76" s="852"/>
      <c r="CY76" s="852"/>
      <c r="CZ76" s="852"/>
      <c r="DA76" s="853"/>
      <c r="DB76" s="851"/>
      <c r="DC76" s="852"/>
      <c r="DD76" s="852"/>
      <c r="DE76" s="852"/>
      <c r="DF76" s="853"/>
      <c r="DG76" s="851"/>
      <c r="DH76" s="852"/>
      <c r="DI76" s="852"/>
      <c r="DJ76" s="852"/>
      <c r="DK76" s="853"/>
      <c r="DL76" s="851"/>
      <c r="DM76" s="852"/>
      <c r="DN76" s="852"/>
      <c r="DO76" s="852"/>
      <c r="DP76" s="853"/>
      <c r="DQ76" s="851"/>
      <c r="DR76" s="852"/>
      <c r="DS76" s="852"/>
      <c r="DT76" s="852"/>
      <c r="DU76" s="853"/>
      <c r="DV76" s="848"/>
      <c r="DW76" s="849"/>
      <c r="DX76" s="849"/>
      <c r="DY76" s="849"/>
      <c r="DZ76" s="850"/>
      <c r="EA76" s="197"/>
    </row>
    <row r="77" spans="1:131" s="198" customFormat="1" ht="26.25" customHeight="1" x14ac:dyDescent="0.15">
      <c r="A77" s="212">
        <v>10</v>
      </c>
      <c r="B77" s="864" t="s">
        <v>551</v>
      </c>
      <c r="C77" s="865"/>
      <c r="D77" s="865"/>
      <c r="E77" s="865"/>
      <c r="F77" s="865"/>
      <c r="G77" s="865"/>
      <c r="H77" s="865"/>
      <c r="I77" s="865"/>
      <c r="J77" s="865"/>
      <c r="K77" s="865"/>
      <c r="L77" s="865"/>
      <c r="M77" s="865"/>
      <c r="N77" s="865"/>
      <c r="O77" s="865"/>
      <c r="P77" s="866"/>
      <c r="Q77" s="870">
        <v>227</v>
      </c>
      <c r="R77" s="820"/>
      <c r="S77" s="820"/>
      <c r="T77" s="820"/>
      <c r="U77" s="816"/>
      <c r="V77" s="819">
        <v>219</v>
      </c>
      <c r="W77" s="820"/>
      <c r="X77" s="820"/>
      <c r="Y77" s="820"/>
      <c r="Z77" s="816"/>
      <c r="AA77" s="819">
        <v>8</v>
      </c>
      <c r="AB77" s="820"/>
      <c r="AC77" s="820"/>
      <c r="AD77" s="820"/>
      <c r="AE77" s="816"/>
      <c r="AF77" s="819">
        <v>8</v>
      </c>
      <c r="AG77" s="820"/>
      <c r="AH77" s="820"/>
      <c r="AI77" s="820"/>
      <c r="AJ77" s="816"/>
      <c r="AK77" s="819" t="s">
        <v>541</v>
      </c>
      <c r="AL77" s="820"/>
      <c r="AM77" s="820"/>
      <c r="AN77" s="820"/>
      <c r="AO77" s="816"/>
      <c r="AP77" s="819">
        <v>590</v>
      </c>
      <c r="AQ77" s="820"/>
      <c r="AR77" s="820"/>
      <c r="AS77" s="820"/>
      <c r="AT77" s="816"/>
      <c r="AU77" s="819">
        <v>231</v>
      </c>
      <c r="AV77" s="820"/>
      <c r="AW77" s="820"/>
      <c r="AX77" s="820"/>
      <c r="AY77" s="816"/>
      <c r="AZ77" s="868"/>
      <c r="BA77" s="868"/>
      <c r="BB77" s="868"/>
      <c r="BC77" s="868"/>
      <c r="BD77" s="869"/>
      <c r="BE77" s="216"/>
      <c r="BF77" s="216"/>
      <c r="BG77" s="216"/>
      <c r="BH77" s="216"/>
      <c r="BI77" s="216"/>
      <c r="BJ77" s="216"/>
      <c r="BK77" s="216"/>
      <c r="BL77" s="216"/>
      <c r="BM77" s="216"/>
      <c r="BN77" s="216"/>
      <c r="BO77" s="216"/>
      <c r="BP77" s="216"/>
      <c r="BQ77" s="213">
        <v>71</v>
      </c>
      <c r="BR77" s="218"/>
      <c r="BS77" s="854"/>
      <c r="BT77" s="855"/>
      <c r="BU77" s="855"/>
      <c r="BV77" s="855"/>
      <c r="BW77" s="855"/>
      <c r="BX77" s="855"/>
      <c r="BY77" s="855"/>
      <c r="BZ77" s="855"/>
      <c r="CA77" s="855"/>
      <c r="CB77" s="855"/>
      <c r="CC77" s="855"/>
      <c r="CD77" s="855"/>
      <c r="CE77" s="855"/>
      <c r="CF77" s="855"/>
      <c r="CG77" s="856"/>
      <c r="CH77" s="851"/>
      <c r="CI77" s="852"/>
      <c r="CJ77" s="852"/>
      <c r="CK77" s="852"/>
      <c r="CL77" s="853"/>
      <c r="CM77" s="851"/>
      <c r="CN77" s="852"/>
      <c r="CO77" s="852"/>
      <c r="CP77" s="852"/>
      <c r="CQ77" s="853"/>
      <c r="CR77" s="851"/>
      <c r="CS77" s="852"/>
      <c r="CT77" s="852"/>
      <c r="CU77" s="852"/>
      <c r="CV77" s="853"/>
      <c r="CW77" s="851"/>
      <c r="CX77" s="852"/>
      <c r="CY77" s="852"/>
      <c r="CZ77" s="852"/>
      <c r="DA77" s="853"/>
      <c r="DB77" s="851"/>
      <c r="DC77" s="852"/>
      <c r="DD77" s="852"/>
      <c r="DE77" s="852"/>
      <c r="DF77" s="853"/>
      <c r="DG77" s="851"/>
      <c r="DH77" s="852"/>
      <c r="DI77" s="852"/>
      <c r="DJ77" s="852"/>
      <c r="DK77" s="853"/>
      <c r="DL77" s="851"/>
      <c r="DM77" s="852"/>
      <c r="DN77" s="852"/>
      <c r="DO77" s="852"/>
      <c r="DP77" s="853"/>
      <c r="DQ77" s="851"/>
      <c r="DR77" s="852"/>
      <c r="DS77" s="852"/>
      <c r="DT77" s="852"/>
      <c r="DU77" s="853"/>
      <c r="DV77" s="848"/>
      <c r="DW77" s="849"/>
      <c r="DX77" s="849"/>
      <c r="DY77" s="849"/>
      <c r="DZ77" s="850"/>
      <c r="EA77" s="197"/>
    </row>
    <row r="78" spans="1:131" s="198" customFormat="1" ht="26.25" customHeight="1" x14ac:dyDescent="0.15">
      <c r="A78" s="212">
        <v>11</v>
      </c>
      <c r="B78" s="864" t="s">
        <v>552</v>
      </c>
      <c r="C78" s="865"/>
      <c r="D78" s="865"/>
      <c r="E78" s="865"/>
      <c r="F78" s="865"/>
      <c r="G78" s="865"/>
      <c r="H78" s="865"/>
      <c r="I78" s="865"/>
      <c r="J78" s="865"/>
      <c r="K78" s="865"/>
      <c r="L78" s="865"/>
      <c r="M78" s="865"/>
      <c r="N78" s="865"/>
      <c r="O78" s="865"/>
      <c r="P78" s="866"/>
      <c r="Q78" s="867">
        <v>6237</v>
      </c>
      <c r="R78" s="817"/>
      <c r="S78" s="817"/>
      <c r="T78" s="817"/>
      <c r="U78" s="817"/>
      <c r="V78" s="817">
        <v>6151</v>
      </c>
      <c r="W78" s="817"/>
      <c r="X78" s="817"/>
      <c r="Y78" s="817"/>
      <c r="Z78" s="817"/>
      <c r="AA78" s="817">
        <v>86</v>
      </c>
      <c r="AB78" s="817"/>
      <c r="AC78" s="817"/>
      <c r="AD78" s="817"/>
      <c r="AE78" s="817"/>
      <c r="AF78" s="817">
        <v>86</v>
      </c>
      <c r="AG78" s="817"/>
      <c r="AH78" s="817"/>
      <c r="AI78" s="817"/>
      <c r="AJ78" s="817"/>
      <c r="AK78" s="817" t="s">
        <v>541</v>
      </c>
      <c r="AL78" s="817"/>
      <c r="AM78" s="817"/>
      <c r="AN78" s="817"/>
      <c r="AO78" s="817"/>
      <c r="AP78" s="817" t="s">
        <v>541</v>
      </c>
      <c r="AQ78" s="817"/>
      <c r="AR78" s="817"/>
      <c r="AS78" s="817"/>
      <c r="AT78" s="817"/>
      <c r="AU78" s="817" t="s">
        <v>486</v>
      </c>
      <c r="AV78" s="817"/>
      <c r="AW78" s="817"/>
      <c r="AX78" s="817"/>
      <c r="AY78" s="817"/>
      <c r="AZ78" s="868"/>
      <c r="BA78" s="868"/>
      <c r="BB78" s="868"/>
      <c r="BC78" s="868"/>
      <c r="BD78" s="869"/>
      <c r="BE78" s="216"/>
      <c r="BF78" s="216"/>
      <c r="BG78" s="216"/>
      <c r="BH78" s="216"/>
      <c r="BI78" s="216"/>
      <c r="BJ78" s="219"/>
      <c r="BK78" s="219"/>
      <c r="BL78" s="219"/>
      <c r="BM78" s="219"/>
      <c r="BN78" s="219"/>
      <c r="BO78" s="216"/>
      <c r="BP78" s="216"/>
      <c r="BQ78" s="213">
        <v>72</v>
      </c>
      <c r="BR78" s="218"/>
      <c r="BS78" s="854"/>
      <c r="BT78" s="855"/>
      <c r="BU78" s="855"/>
      <c r="BV78" s="855"/>
      <c r="BW78" s="855"/>
      <c r="BX78" s="855"/>
      <c r="BY78" s="855"/>
      <c r="BZ78" s="855"/>
      <c r="CA78" s="855"/>
      <c r="CB78" s="855"/>
      <c r="CC78" s="855"/>
      <c r="CD78" s="855"/>
      <c r="CE78" s="855"/>
      <c r="CF78" s="855"/>
      <c r="CG78" s="856"/>
      <c r="CH78" s="851"/>
      <c r="CI78" s="852"/>
      <c r="CJ78" s="852"/>
      <c r="CK78" s="852"/>
      <c r="CL78" s="853"/>
      <c r="CM78" s="851"/>
      <c r="CN78" s="852"/>
      <c r="CO78" s="852"/>
      <c r="CP78" s="852"/>
      <c r="CQ78" s="853"/>
      <c r="CR78" s="851"/>
      <c r="CS78" s="852"/>
      <c r="CT78" s="852"/>
      <c r="CU78" s="852"/>
      <c r="CV78" s="853"/>
      <c r="CW78" s="851"/>
      <c r="CX78" s="852"/>
      <c r="CY78" s="852"/>
      <c r="CZ78" s="852"/>
      <c r="DA78" s="853"/>
      <c r="DB78" s="851"/>
      <c r="DC78" s="852"/>
      <c r="DD78" s="852"/>
      <c r="DE78" s="852"/>
      <c r="DF78" s="853"/>
      <c r="DG78" s="851"/>
      <c r="DH78" s="852"/>
      <c r="DI78" s="852"/>
      <c r="DJ78" s="852"/>
      <c r="DK78" s="853"/>
      <c r="DL78" s="851"/>
      <c r="DM78" s="852"/>
      <c r="DN78" s="852"/>
      <c r="DO78" s="852"/>
      <c r="DP78" s="853"/>
      <c r="DQ78" s="851"/>
      <c r="DR78" s="852"/>
      <c r="DS78" s="852"/>
      <c r="DT78" s="852"/>
      <c r="DU78" s="853"/>
      <c r="DV78" s="848"/>
      <c r="DW78" s="849"/>
      <c r="DX78" s="849"/>
      <c r="DY78" s="849"/>
      <c r="DZ78" s="850"/>
      <c r="EA78" s="197"/>
    </row>
    <row r="79" spans="1:131" s="198" customFormat="1" ht="26.25" customHeight="1" x14ac:dyDescent="0.15">
      <c r="A79" s="212">
        <v>12</v>
      </c>
      <c r="B79" s="864" t="s">
        <v>553</v>
      </c>
      <c r="C79" s="865"/>
      <c r="D79" s="865"/>
      <c r="E79" s="865"/>
      <c r="F79" s="865"/>
      <c r="G79" s="865"/>
      <c r="H79" s="865"/>
      <c r="I79" s="865"/>
      <c r="J79" s="865"/>
      <c r="K79" s="865"/>
      <c r="L79" s="865"/>
      <c r="M79" s="865"/>
      <c r="N79" s="865"/>
      <c r="O79" s="865"/>
      <c r="P79" s="866"/>
      <c r="Q79" s="867">
        <v>247</v>
      </c>
      <c r="R79" s="817"/>
      <c r="S79" s="817"/>
      <c r="T79" s="817"/>
      <c r="U79" s="817"/>
      <c r="V79" s="817">
        <v>241</v>
      </c>
      <c r="W79" s="817"/>
      <c r="X79" s="817"/>
      <c r="Y79" s="817"/>
      <c r="Z79" s="817"/>
      <c r="AA79" s="817">
        <v>6</v>
      </c>
      <c r="AB79" s="817"/>
      <c r="AC79" s="817"/>
      <c r="AD79" s="817"/>
      <c r="AE79" s="817"/>
      <c r="AF79" s="817">
        <v>6</v>
      </c>
      <c r="AG79" s="817"/>
      <c r="AH79" s="817"/>
      <c r="AI79" s="817"/>
      <c r="AJ79" s="817"/>
      <c r="AK79" s="817">
        <v>14</v>
      </c>
      <c r="AL79" s="817"/>
      <c r="AM79" s="817"/>
      <c r="AN79" s="817"/>
      <c r="AO79" s="817"/>
      <c r="AP79" s="817" t="s">
        <v>541</v>
      </c>
      <c r="AQ79" s="817"/>
      <c r="AR79" s="817"/>
      <c r="AS79" s="817"/>
      <c r="AT79" s="817"/>
      <c r="AU79" s="817" t="s">
        <v>486</v>
      </c>
      <c r="AV79" s="817"/>
      <c r="AW79" s="817"/>
      <c r="AX79" s="817"/>
      <c r="AY79" s="817"/>
      <c r="AZ79" s="868" t="s">
        <v>568</v>
      </c>
      <c r="BA79" s="868"/>
      <c r="BB79" s="868"/>
      <c r="BC79" s="868"/>
      <c r="BD79" s="869"/>
      <c r="BE79" s="216"/>
      <c r="BF79" s="216"/>
      <c r="BG79" s="216"/>
      <c r="BH79" s="216"/>
      <c r="BI79" s="216"/>
      <c r="BJ79" s="219"/>
      <c r="BK79" s="219"/>
      <c r="BL79" s="219"/>
      <c r="BM79" s="219"/>
      <c r="BN79" s="219"/>
      <c r="BO79" s="216"/>
      <c r="BP79" s="216"/>
      <c r="BQ79" s="213">
        <v>73</v>
      </c>
      <c r="BR79" s="218"/>
      <c r="BS79" s="854"/>
      <c r="BT79" s="855"/>
      <c r="BU79" s="855"/>
      <c r="BV79" s="855"/>
      <c r="BW79" s="855"/>
      <c r="BX79" s="855"/>
      <c r="BY79" s="855"/>
      <c r="BZ79" s="855"/>
      <c r="CA79" s="855"/>
      <c r="CB79" s="855"/>
      <c r="CC79" s="855"/>
      <c r="CD79" s="855"/>
      <c r="CE79" s="855"/>
      <c r="CF79" s="855"/>
      <c r="CG79" s="856"/>
      <c r="CH79" s="851"/>
      <c r="CI79" s="852"/>
      <c r="CJ79" s="852"/>
      <c r="CK79" s="852"/>
      <c r="CL79" s="853"/>
      <c r="CM79" s="851"/>
      <c r="CN79" s="852"/>
      <c r="CO79" s="852"/>
      <c r="CP79" s="852"/>
      <c r="CQ79" s="853"/>
      <c r="CR79" s="851"/>
      <c r="CS79" s="852"/>
      <c r="CT79" s="852"/>
      <c r="CU79" s="852"/>
      <c r="CV79" s="853"/>
      <c r="CW79" s="851"/>
      <c r="CX79" s="852"/>
      <c r="CY79" s="852"/>
      <c r="CZ79" s="852"/>
      <c r="DA79" s="853"/>
      <c r="DB79" s="851"/>
      <c r="DC79" s="852"/>
      <c r="DD79" s="852"/>
      <c r="DE79" s="852"/>
      <c r="DF79" s="853"/>
      <c r="DG79" s="851"/>
      <c r="DH79" s="852"/>
      <c r="DI79" s="852"/>
      <c r="DJ79" s="852"/>
      <c r="DK79" s="853"/>
      <c r="DL79" s="851"/>
      <c r="DM79" s="852"/>
      <c r="DN79" s="852"/>
      <c r="DO79" s="852"/>
      <c r="DP79" s="853"/>
      <c r="DQ79" s="851"/>
      <c r="DR79" s="852"/>
      <c r="DS79" s="852"/>
      <c r="DT79" s="852"/>
      <c r="DU79" s="853"/>
      <c r="DV79" s="848"/>
      <c r="DW79" s="849"/>
      <c r="DX79" s="849"/>
      <c r="DY79" s="849"/>
      <c r="DZ79" s="850"/>
      <c r="EA79" s="197"/>
    </row>
    <row r="80" spans="1:131" s="198" customFormat="1" ht="26.25" customHeight="1" x14ac:dyDescent="0.15">
      <c r="A80" s="212">
        <v>13</v>
      </c>
      <c r="B80" s="864" t="s">
        <v>554</v>
      </c>
      <c r="C80" s="865"/>
      <c r="D80" s="865"/>
      <c r="E80" s="865"/>
      <c r="F80" s="865"/>
      <c r="G80" s="865"/>
      <c r="H80" s="865"/>
      <c r="I80" s="865"/>
      <c r="J80" s="865"/>
      <c r="K80" s="865"/>
      <c r="L80" s="865"/>
      <c r="M80" s="865"/>
      <c r="N80" s="865"/>
      <c r="O80" s="865"/>
      <c r="P80" s="866"/>
      <c r="Q80" s="867">
        <v>159</v>
      </c>
      <c r="R80" s="817"/>
      <c r="S80" s="817"/>
      <c r="T80" s="817"/>
      <c r="U80" s="817"/>
      <c r="V80" s="817">
        <v>122</v>
      </c>
      <c r="W80" s="817"/>
      <c r="X80" s="817"/>
      <c r="Y80" s="817"/>
      <c r="Z80" s="817"/>
      <c r="AA80" s="817">
        <v>37</v>
      </c>
      <c r="AB80" s="817"/>
      <c r="AC80" s="817"/>
      <c r="AD80" s="817"/>
      <c r="AE80" s="817"/>
      <c r="AF80" s="817">
        <v>37</v>
      </c>
      <c r="AG80" s="817"/>
      <c r="AH80" s="817"/>
      <c r="AI80" s="817"/>
      <c r="AJ80" s="817"/>
      <c r="AK80" s="817" t="s">
        <v>541</v>
      </c>
      <c r="AL80" s="817"/>
      <c r="AM80" s="817"/>
      <c r="AN80" s="817"/>
      <c r="AO80" s="817"/>
      <c r="AP80" s="817" t="s">
        <v>541</v>
      </c>
      <c r="AQ80" s="817"/>
      <c r="AR80" s="817"/>
      <c r="AS80" s="817"/>
      <c r="AT80" s="817"/>
      <c r="AU80" s="817" t="s">
        <v>486</v>
      </c>
      <c r="AV80" s="817"/>
      <c r="AW80" s="817"/>
      <c r="AX80" s="817"/>
      <c r="AY80" s="817"/>
      <c r="AZ80" s="868"/>
      <c r="BA80" s="868"/>
      <c r="BB80" s="868"/>
      <c r="BC80" s="868"/>
      <c r="BD80" s="869"/>
      <c r="BE80" s="216"/>
      <c r="BF80" s="216"/>
      <c r="BG80" s="216"/>
      <c r="BH80" s="216"/>
      <c r="BI80" s="216"/>
      <c r="BJ80" s="216"/>
      <c r="BK80" s="216"/>
      <c r="BL80" s="216"/>
      <c r="BM80" s="216"/>
      <c r="BN80" s="216"/>
      <c r="BO80" s="216"/>
      <c r="BP80" s="216"/>
      <c r="BQ80" s="213">
        <v>74</v>
      </c>
      <c r="BR80" s="218"/>
      <c r="BS80" s="854"/>
      <c r="BT80" s="855"/>
      <c r="BU80" s="855"/>
      <c r="BV80" s="855"/>
      <c r="BW80" s="855"/>
      <c r="BX80" s="855"/>
      <c r="BY80" s="855"/>
      <c r="BZ80" s="855"/>
      <c r="CA80" s="855"/>
      <c r="CB80" s="855"/>
      <c r="CC80" s="855"/>
      <c r="CD80" s="855"/>
      <c r="CE80" s="855"/>
      <c r="CF80" s="855"/>
      <c r="CG80" s="856"/>
      <c r="CH80" s="851"/>
      <c r="CI80" s="852"/>
      <c r="CJ80" s="852"/>
      <c r="CK80" s="852"/>
      <c r="CL80" s="853"/>
      <c r="CM80" s="851"/>
      <c r="CN80" s="852"/>
      <c r="CO80" s="852"/>
      <c r="CP80" s="852"/>
      <c r="CQ80" s="853"/>
      <c r="CR80" s="851"/>
      <c r="CS80" s="852"/>
      <c r="CT80" s="852"/>
      <c r="CU80" s="852"/>
      <c r="CV80" s="853"/>
      <c r="CW80" s="851"/>
      <c r="CX80" s="852"/>
      <c r="CY80" s="852"/>
      <c r="CZ80" s="852"/>
      <c r="DA80" s="853"/>
      <c r="DB80" s="851"/>
      <c r="DC80" s="852"/>
      <c r="DD80" s="852"/>
      <c r="DE80" s="852"/>
      <c r="DF80" s="853"/>
      <c r="DG80" s="851"/>
      <c r="DH80" s="852"/>
      <c r="DI80" s="852"/>
      <c r="DJ80" s="852"/>
      <c r="DK80" s="853"/>
      <c r="DL80" s="851"/>
      <c r="DM80" s="852"/>
      <c r="DN80" s="852"/>
      <c r="DO80" s="852"/>
      <c r="DP80" s="853"/>
      <c r="DQ80" s="851"/>
      <c r="DR80" s="852"/>
      <c r="DS80" s="852"/>
      <c r="DT80" s="852"/>
      <c r="DU80" s="853"/>
      <c r="DV80" s="848"/>
      <c r="DW80" s="849"/>
      <c r="DX80" s="849"/>
      <c r="DY80" s="849"/>
      <c r="DZ80" s="850"/>
      <c r="EA80" s="197"/>
    </row>
    <row r="81" spans="1:131" s="198" customFormat="1" ht="26.25" customHeight="1" x14ac:dyDescent="0.15">
      <c r="A81" s="212">
        <v>14</v>
      </c>
      <c r="B81" s="864" t="s">
        <v>555</v>
      </c>
      <c r="C81" s="865"/>
      <c r="D81" s="865"/>
      <c r="E81" s="865"/>
      <c r="F81" s="865"/>
      <c r="G81" s="865"/>
      <c r="H81" s="865"/>
      <c r="I81" s="865"/>
      <c r="J81" s="865"/>
      <c r="K81" s="865"/>
      <c r="L81" s="865"/>
      <c r="M81" s="865"/>
      <c r="N81" s="865"/>
      <c r="O81" s="865"/>
      <c r="P81" s="866"/>
      <c r="Q81" s="867">
        <v>224498</v>
      </c>
      <c r="R81" s="817"/>
      <c r="S81" s="817"/>
      <c r="T81" s="817"/>
      <c r="U81" s="817"/>
      <c r="V81" s="817">
        <v>216268</v>
      </c>
      <c r="W81" s="817"/>
      <c r="X81" s="817"/>
      <c r="Y81" s="817"/>
      <c r="Z81" s="817"/>
      <c r="AA81" s="817">
        <v>8230</v>
      </c>
      <c r="AB81" s="817"/>
      <c r="AC81" s="817"/>
      <c r="AD81" s="817"/>
      <c r="AE81" s="817"/>
      <c r="AF81" s="817">
        <v>8230</v>
      </c>
      <c r="AG81" s="817"/>
      <c r="AH81" s="817"/>
      <c r="AI81" s="817"/>
      <c r="AJ81" s="817"/>
      <c r="AK81" s="817">
        <v>1320</v>
      </c>
      <c r="AL81" s="817"/>
      <c r="AM81" s="817"/>
      <c r="AN81" s="817"/>
      <c r="AO81" s="817"/>
      <c r="AP81" s="817" t="s">
        <v>541</v>
      </c>
      <c r="AQ81" s="817"/>
      <c r="AR81" s="817"/>
      <c r="AS81" s="817"/>
      <c r="AT81" s="817"/>
      <c r="AU81" s="817" t="s">
        <v>486</v>
      </c>
      <c r="AV81" s="817"/>
      <c r="AW81" s="817"/>
      <c r="AX81" s="817"/>
      <c r="AY81" s="817"/>
      <c r="AZ81" s="868" t="s">
        <v>572</v>
      </c>
      <c r="BA81" s="868"/>
      <c r="BB81" s="868"/>
      <c r="BC81" s="868"/>
      <c r="BD81" s="869"/>
      <c r="BE81" s="216"/>
      <c r="BF81" s="216"/>
      <c r="BG81" s="216"/>
      <c r="BH81" s="216"/>
      <c r="BI81" s="216"/>
      <c r="BJ81" s="216"/>
      <c r="BK81" s="216"/>
      <c r="BL81" s="216"/>
      <c r="BM81" s="216"/>
      <c r="BN81" s="216"/>
      <c r="BO81" s="216"/>
      <c r="BP81" s="216"/>
      <c r="BQ81" s="213">
        <v>75</v>
      </c>
      <c r="BR81" s="218"/>
      <c r="BS81" s="854"/>
      <c r="BT81" s="855"/>
      <c r="BU81" s="855"/>
      <c r="BV81" s="855"/>
      <c r="BW81" s="855"/>
      <c r="BX81" s="855"/>
      <c r="BY81" s="855"/>
      <c r="BZ81" s="855"/>
      <c r="CA81" s="855"/>
      <c r="CB81" s="855"/>
      <c r="CC81" s="855"/>
      <c r="CD81" s="855"/>
      <c r="CE81" s="855"/>
      <c r="CF81" s="855"/>
      <c r="CG81" s="856"/>
      <c r="CH81" s="851"/>
      <c r="CI81" s="852"/>
      <c r="CJ81" s="852"/>
      <c r="CK81" s="852"/>
      <c r="CL81" s="853"/>
      <c r="CM81" s="851"/>
      <c r="CN81" s="852"/>
      <c r="CO81" s="852"/>
      <c r="CP81" s="852"/>
      <c r="CQ81" s="853"/>
      <c r="CR81" s="851"/>
      <c r="CS81" s="852"/>
      <c r="CT81" s="852"/>
      <c r="CU81" s="852"/>
      <c r="CV81" s="853"/>
      <c r="CW81" s="851"/>
      <c r="CX81" s="852"/>
      <c r="CY81" s="852"/>
      <c r="CZ81" s="852"/>
      <c r="DA81" s="853"/>
      <c r="DB81" s="851"/>
      <c r="DC81" s="852"/>
      <c r="DD81" s="852"/>
      <c r="DE81" s="852"/>
      <c r="DF81" s="853"/>
      <c r="DG81" s="851"/>
      <c r="DH81" s="852"/>
      <c r="DI81" s="852"/>
      <c r="DJ81" s="852"/>
      <c r="DK81" s="853"/>
      <c r="DL81" s="851"/>
      <c r="DM81" s="852"/>
      <c r="DN81" s="852"/>
      <c r="DO81" s="852"/>
      <c r="DP81" s="853"/>
      <c r="DQ81" s="851"/>
      <c r="DR81" s="852"/>
      <c r="DS81" s="852"/>
      <c r="DT81" s="852"/>
      <c r="DU81" s="853"/>
      <c r="DV81" s="848"/>
      <c r="DW81" s="849"/>
      <c r="DX81" s="849"/>
      <c r="DY81" s="849"/>
      <c r="DZ81" s="850"/>
      <c r="EA81" s="197"/>
    </row>
    <row r="82" spans="1:131" s="198" customFormat="1" ht="26.25" customHeight="1" x14ac:dyDescent="0.15">
      <c r="A82" s="212">
        <v>15</v>
      </c>
      <c r="B82" s="864"/>
      <c r="C82" s="865"/>
      <c r="D82" s="865"/>
      <c r="E82" s="865"/>
      <c r="F82" s="865"/>
      <c r="G82" s="865"/>
      <c r="H82" s="865"/>
      <c r="I82" s="865"/>
      <c r="J82" s="865"/>
      <c r="K82" s="865"/>
      <c r="L82" s="865"/>
      <c r="M82" s="865"/>
      <c r="N82" s="865"/>
      <c r="O82" s="865"/>
      <c r="P82" s="866"/>
      <c r="Q82" s="867"/>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8"/>
      <c r="BA82" s="868"/>
      <c r="BB82" s="868"/>
      <c r="BC82" s="868"/>
      <c r="BD82" s="869"/>
      <c r="BE82" s="216"/>
      <c r="BF82" s="216"/>
      <c r="BG82" s="216"/>
      <c r="BH82" s="216"/>
      <c r="BI82" s="216"/>
      <c r="BJ82" s="216"/>
      <c r="BK82" s="216"/>
      <c r="BL82" s="216"/>
      <c r="BM82" s="216"/>
      <c r="BN82" s="216"/>
      <c r="BO82" s="216"/>
      <c r="BP82" s="216"/>
      <c r="BQ82" s="213">
        <v>76</v>
      </c>
      <c r="BR82" s="218"/>
      <c r="BS82" s="854"/>
      <c r="BT82" s="855"/>
      <c r="BU82" s="855"/>
      <c r="BV82" s="855"/>
      <c r="BW82" s="855"/>
      <c r="BX82" s="855"/>
      <c r="BY82" s="855"/>
      <c r="BZ82" s="855"/>
      <c r="CA82" s="855"/>
      <c r="CB82" s="855"/>
      <c r="CC82" s="855"/>
      <c r="CD82" s="855"/>
      <c r="CE82" s="855"/>
      <c r="CF82" s="855"/>
      <c r="CG82" s="856"/>
      <c r="CH82" s="851"/>
      <c r="CI82" s="852"/>
      <c r="CJ82" s="852"/>
      <c r="CK82" s="852"/>
      <c r="CL82" s="853"/>
      <c r="CM82" s="851"/>
      <c r="CN82" s="852"/>
      <c r="CO82" s="852"/>
      <c r="CP82" s="852"/>
      <c r="CQ82" s="853"/>
      <c r="CR82" s="851"/>
      <c r="CS82" s="852"/>
      <c r="CT82" s="852"/>
      <c r="CU82" s="852"/>
      <c r="CV82" s="853"/>
      <c r="CW82" s="851"/>
      <c r="CX82" s="852"/>
      <c r="CY82" s="852"/>
      <c r="CZ82" s="852"/>
      <c r="DA82" s="853"/>
      <c r="DB82" s="851"/>
      <c r="DC82" s="852"/>
      <c r="DD82" s="852"/>
      <c r="DE82" s="852"/>
      <c r="DF82" s="853"/>
      <c r="DG82" s="851"/>
      <c r="DH82" s="852"/>
      <c r="DI82" s="852"/>
      <c r="DJ82" s="852"/>
      <c r="DK82" s="853"/>
      <c r="DL82" s="851"/>
      <c r="DM82" s="852"/>
      <c r="DN82" s="852"/>
      <c r="DO82" s="852"/>
      <c r="DP82" s="853"/>
      <c r="DQ82" s="851"/>
      <c r="DR82" s="852"/>
      <c r="DS82" s="852"/>
      <c r="DT82" s="852"/>
      <c r="DU82" s="853"/>
      <c r="DV82" s="848"/>
      <c r="DW82" s="849"/>
      <c r="DX82" s="849"/>
      <c r="DY82" s="849"/>
      <c r="DZ82" s="850"/>
      <c r="EA82" s="197"/>
    </row>
    <row r="83" spans="1:131" s="198" customFormat="1" ht="26.25" customHeight="1" x14ac:dyDescent="0.15">
      <c r="A83" s="212">
        <v>16</v>
      </c>
      <c r="B83" s="864"/>
      <c r="C83" s="865"/>
      <c r="D83" s="865"/>
      <c r="E83" s="865"/>
      <c r="F83" s="865"/>
      <c r="G83" s="865"/>
      <c r="H83" s="865"/>
      <c r="I83" s="865"/>
      <c r="J83" s="865"/>
      <c r="K83" s="865"/>
      <c r="L83" s="865"/>
      <c r="M83" s="865"/>
      <c r="N83" s="865"/>
      <c r="O83" s="865"/>
      <c r="P83" s="866"/>
      <c r="Q83" s="867"/>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8"/>
      <c r="BA83" s="868"/>
      <c r="BB83" s="868"/>
      <c r="BC83" s="868"/>
      <c r="BD83" s="869"/>
      <c r="BE83" s="216"/>
      <c r="BF83" s="216"/>
      <c r="BG83" s="216"/>
      <c r="BH83" s="216"/>
      <c r="BI83" s="216"/>
      <c r="BJ83" s="216"/>
      <c r="BK83" s="216"/>
      <c r="BL83" s="216"/>
      <c r="BM83" s="216"/>
      <c r="BN83" s="216"/>
      <c r="BO83" s="216"/>
      <c r="BP83" s="216"/>
      <c r="BQ83" s="213">
        <v>77</v>
      </c>
      <c r="BR83" s="218"/>
      <c r="BS83" s="854"/>
      <c r="BT83" s="855"/>
      <c r="BU83" s="855"/>
      <c r="BV83" s="855"/>
      <c r="BW83" s="855"/>
      <c r="BX83" s="855"/>
      <c r="BY83" s="855"/>
      <c r="BZ83" s="855"/>
      <c r="CA83" s="855"/>
      <c r="CB83" s="855"/>
      <c r="CC83" s="855"/>
      <c r="CD83" s="855"/>
      <c r="CE83" s="855"/>
      <c r="CF83" s="855"/>
      <c r="CG83" s="856"/>
      <c r="CH83" s="851"/>
      <c r="CI83" s="852"/>
      <c r="CJ83" s="852"/>
      <c r="CK83" s="852"/>
      <c r="CL83" s="853"/>
      <c r="CM83" s="851"/>
      <c r="CN83" s="852"/>
      <c r="CO83" s="852"/>
      <c r="CP83" s="852"/>
      <c r="CQ83" s="853"/>
      <c r="CR83" s="851"/>
      <c r="CS83" s="852"/>
      <c r="CT83" s="852"/>
      <c r="CU83" s="852"/>
      <c r="CV83" s="853"/>
      <c r="CW83" s="851"/>
      <c r="CX83" s="852"/>
      <c r="CY83" s="852"/>
      <c r="CZ83" s="852"/>
      <c r="DA83" s="853"/>
      <c r="DB83" s="851"/>
      <c r="DC83" s="852"/>
      <c r="DD83" s="852"/>
      <c r="DE83" s="852"/>
      <c r="DF83" s="853"/>
      <c r="DG83" s="851"/>
      <c r="DH83" s="852"/>
      <c r="DI83" s="852"/>
      <c r="DJ83" s="852"/>
      <c r="DK83" s="853"/>
      <c r="DL83" s="851"/>
      <c r="DM83" s="852"/>
      <c r="DN83" s="852"/>
      <c r="DO83" s="852"/>
      <c r="DP83" s="853"/>
      <c r="DQ83" s="851"/>
      <c r="DR83" s="852"/>
      <c r="DS83" s="852"/>
      <c r="DT83" s="852"/>
      <c r="DU83" s="853"/>
      <c r="DV83" s="848"/>
      <c r="DW83" s="849"/>
      <c r="DX83" s="849"/>
      <c r="DY83" s="849"/>
      <c r="DZ83" s="850"/>
      <c r="EA83" s="197"/>
    </row>
    <row r="84" spans="1:131" s="198" customFormat="1" ht="26.25" customHeight="1" x14ac:dyDescent="0.15">
      <c r="A84" s="212">
        <v>17</v>
      </c>
      <c r="B84" s="864"/>
      <c r="C84" s="865"/>
      <c r="D84" s="865"/>
      <c r="E84" s="865"/>
      <c r="F84" s="865"/>
      <c r="G84" s="865"/>
      <c r="H84" s="865"/>
      <c r="I84" s="865"/>
      <c r="J84" s="865"/>
      <c r="K84" s="865"/>
      <c r="L84" s="865"/>
      <c r="M84" s="865"/>
      <c r="N84" s="865"/>
      <c r="O84" s="865"/>
      <c r="P84" s="866"/>
      <c r="Q84" s="867"/>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8"/>
      <c r="BA84" s="868"/>
      <c r="BB84" s="868"/>
      <c r="BC84" s="868"/>
      <c r="BD84" s="869"/>
      <c r="BE84" s="216"/>
      <c r="BF84" s="216"/>
      <c r="BG84" s="216"/>
      <c r="BH84" s="216"/>
      <c r="BI84" s="216"/>
      <c r="BJ84" s="216"/>
      <c r="BK84" s="216"/>
      <c r="BL84" s="216"/>
      <c r="BM84" s="216"/>
      <c r="BN84" s="216"/>
      <c r="BO84" s="216"/>
      <c r="BP84" s="216"/>
      <c r="BQ84" s="213">
        <v>78</v>
      </c>
      <c r="BR84" s="218"/>
      <c r="BS84" s="854"/>
      <c r="BT84" s="855"/>
      <c r="BU84" s="855"/>
      <c r="BV84" s="855"/>
      <c r="BW84" s="855"/>
      <c r="BX84" s="855"/>
      <c r="BY84" s="855"/>
      <c r="BZ84" s="855"/>
      <c r="CA84" s="855"/>
      <c r="CB84" s="855"/>
      <c r="CC84" s="855"/>
      <c r="CD84" s="855"/>
      <c r="CE84" s="855"/>
      <c r="CF84" s="855"/>
      <c r="CG84" s="856"/>
      <c r="CH84" s="851"/>
      <c r="CI84" s="852"/>
      <c r="CJ84" s="852"/>
      <c r="CK84" s="852"/>
      <c r="CL84" s="853"/>
      <c r="CM84" s="851"/>
      <c r="CN84" s="852"/>
      <c r="CO84" s="852"/>
      <c r="CP84" s="852"/>
      <c r="CQ84" s="853"/>
      <c r="CR84" s="851"/>
      <c r="CS84" s="852"/>
      <c r="CT84" s="852"/>
      <c r="CU84" s="852"/>
      <c r="CV84" s="853"/>
      <c r="CW84" s="851"/>
      <c r="CX84" s="852"/>
      <c r="CY84" s="852"/>
      <c r="CZ84" s="852"/>
      <c r="DA84" s="853"/>
      <c r="DB84" s="851"/>
      <c r="DC84" s="852"/>
      <c r="DD84" s="852"/>
      <c r="DE84" s="852"/>
      <c r="DF84" s="853"/>
      <c r="DG84" s="851"/>
      <c r="DH84" s="852"/>
      <c r="DI84" s="852"/>
      <c r="DJ84" s="852"/>
      <c r="DK84" s="853"/>
      <c r="DL84" s="851"/>
      <c r="DM84" s="852"/>
      <c r="DN84" s="852"/>
      <c r="DO84" s="852"/>
      <c r="DP84" s="853"/>
      <c r="DQ84" s="851"/>
      <c r="DR84" s="852"/>
      <c r="DS84" s="852"/>
      <c r="DT84" s="852"/>
      <c r="DU84" s="853"/>
      <c r="DV84" s="848"/>
      <c r="DW84" s="849"/>
      <c r="DX84" s="849"/>
      <c r="DY84" s="849"/>
      <c r="DZ84" s="850"/>
      <c r="EA84" s="197"/>
    </row>
    <row r="85" spans="1:131" s="198" customFormat="1" ht="26.25" customHeight="1" x14ac:dyDescent="0.15">
      <c r="A85" s="212">
        <v>18</v>
      </c>
      <c r="B85" s="864"/>
      <c r="C85" s="865"/>
      <c r="D85" s="865"/>
      <c r="E85" s="865"/>
      <c r="F85" s="865"/>
      <c r="G85" s="865"/>
      <c r="H85" s="865"/>
      <c r="I85" s="865"/>
      <c r="J85" s="865"/>
      <c r="K85" s="865"/>
      <c r="L85" s="865"/>
      <c r="M85" s="865"/>
      <c r="N85" s="865"/>
      <c r="O85" s="865"/>
      <c r="P85" s="866"/>
      <c r="Q85" s="867"/>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8"/>
      <c r="BA85" s="868"/>
      <c r="BB85" s="868"/>
      <c r="BC85" s="868"/>
      <c r="BD85" s="869"/>
      <c r="BE85" s="216"/>
      <c r="BF85" s="216"/>
      <c r="BG85" s="216"/>
      <c r="BH85" s="216"/>
      <c r="BI85" s="216"/>
      <c r="BJ85" s="216"/>
      <c r="BK85" s="216"/>
      <c r="BL85" s="216"/>
      <c r="BM85" s="216"/>
      <c r="BN85" s="216"/>
      <c r="BO85" s="216"/>
      <c r="BP85" s="216"/>
      <c r="BQ85" s="213">
        <v>79</v>
      </c>
      <c r="BR85" s="218"/>
      <c r="BS85" s="854"/>
      <c r="BT85" s="855"/>
      <c r="BU85" s="855"/>
      <c r="BV85" s="855"/>
      <c r="BW85" s="855"/>
      <c r="BX85" s="855"/>
      <c r="BY85" s="855"/>
      <c r="BZ85" s="855"/>
      <c r="CA85" s="855"/>
      <c r="CB85" s="855"/>
      <c r="CC85" s="855"/>
      <c r="CD85" s="855"/>
      <c r="CE85" s="855"/>
      <c r="CF85" s="855"/>
      <c r="CG85" s="856"/>
      <c r="CH85" s="851"/>
      <c r="CI85" s="852"/>
      <c r="CJ85" s="852"/>
      <c r="CK85" s="852"/>
      <c r="CL85" s="853"/>
      <c r="CM85" s="851"/>
      <c r="CN85" s="852"/>
      <c r="CO85" s="852"/>
      <c r="CP85" s="852"/>
      <c r="CQ85" s="853"/>
      <c r="CR85" s="851"/>
      <c r="CS85" s="852"/>
      <c r="CT85" s="852"/>
      <c r="CU85" s="852"/>
      <c r="CV85" s="853"/>
      <c r="CW85" s="851"/>
      <c r="CX85" s="852"/>
      <c r="CY85" s="852"/>
      <c r="CZ85" s="852"/>
      <c r="DA85" s="853"/>
      <c r="DB85" s="851"/>
      <c r="DC85" s="852"/>
      <c r="DD85" s="852"/>
      <c r="DE85" s="852"/>
      <c r="DF85" s="853"/>
      <c r="DG85" s="851"/>
      <c r="DH85" s="852"/>
      <c r="DI85" s="852"/>
      <c r="DJ85" s="852"/>
      <c r="DK85" s="853"/>
      <c r="DL85" s="851"/>
      <c r="DM85" s="852"/>
      <c r="DN85" s="852"/>
      <c r="DO85" s="852"/>
      <c r="DP85" s="853"/>
      <c r="DQ85" s="851"/>
      <c r="DR85" s="852"/>
      <c r="DS85" s="852"/>
      <c r="DT85" s="852"/>
      <c r="DU85" s="853"/>
      <c r="DV85" s="848"/>
      <c r="DW85" s="849"/>
      <c r="DX85" s="849"/>
      <c r="DY85" s="849"/>
      <c r="DZ85" s="850"/>
      <c r="EA85" s="197"/>
    </row>
    <row r="86" spans="1:131" s="198" customFormat="1" ht="26.25" customHeight="1" x14ac:dyDescent="0.15">
      <c r="A86" s="212">
        <v>19</v>
      </c>
      <c r="B86" s="864"/>
      <c r="C86" s="865"/>
      <c r="D86" s="865"/>
      <c r="E86" s="865"/>
      <c r="F86" s="865"/>
      <c r="G86" s="865"/>
      <c r="H86" s="865"/>
      <c r="I86" s="865"/>
      <c r="J86" s="865"/>
      <c r="K86" s="865"/>
      <c r="L86" s="865"/>
      <c r="M86" s="865"/>
      <c r="N86" s="865"/>
      <c r="O86" s="865"/>
      <c r="P86" s="866"/>
      <c r="Q86" s="867"/>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8"/>
      <c r="BA86" s="868"/>
      <c r="BB86" s="868"/>
      <c r="BC86" s="868"/>
      <c r="BD86" s="869"/>
      <c r="BE86" s="216"/>
      <c r="BF86" s="216"/>
      <c r="BG86" s="216"/>
      <c r="BH86" s="216"/>
      <c r="BI86" s="216"/>
      <c r="BJ86" s="216"/>
      <c r="BK86" s="216"/>
      <c r="BL86" s="216"/>
      <c r="BM86" s="216"/>
      <c r="BN86" s="216"/>
      <c r="BO86" s="216"/>
      <c r="BP86" s="216"/>
      <c r="BQ86" s="213">
        <v>80</v>
      </c>
      <c r="BR86" s="218"/>
      <c r="BS86" s="854"/>
      <c r="BT86" s="855"/>
      <c r="BU86" s="855"/>
      <c r="BV86" s="855"/>
      <c r="BW86" s="855"/>
      <c r="BX86" s="855"/>
      <c r="BY86" s="855"/>
      <c r="BZ86" s="855"/>
      <c r="CA86" s="855"/>
      <c r="CB86" s="855"/>
      <c r="CC86" s="855"/>
      <c r="CD86" s="855"/>
      <c r="CE86" s="855"/>
      <c r="CF86" s="855"/>
      <c r="CG86" s="856"/>
      <c r="CH86" s="851"/>
      <c r="CI86" s="852"/>
      <c r="CJ86" s="852"/>
      <c r="CK86" s="852"/>
      <c r="CL86" s="853"/>
      <c r="CM86" s="851"/>
      <c r="CN86" s="852"/>
      <c r="CO86" s="852"/>
      <c r="CP86" s="852"/>
      <c r="CQ86" s="853"/>
      <c r="CR86" s="851"/>
      <c r="CS86" s="852"/>
      <c r="CT86" s="852"/>
      <c r="CU86" s="852"/>
      <c r="CV86" s="853"/>
      <c r="CW86" s="851"/>
      <c r="CX86" s="852"/>
      <c r="CY86" s="852"/>
      <c r="CZ86" s="852"/>
      <c r="DA86" s="853"/>
      <c r="DB86" s="851"/>
      <c r="DC86" s="852"/>
      <c r="DD86" s="852"/>
      <c r="DE86" s="852"/>
      <c r="DF86" s="853"/>
      <c r="DG86" s="851"/>
      <c r="DH86" s="852"/>
      <c r="DI86" s="852"/>
      <c r="DJ86" s="852"/>
      <c r="DK86" s="853"/>
      <c r="DL86" s="851"/>
      <c r="DM86" s="852"/>
      <c r="DN86" s="852"/>
      <c r="DO86" s="852"/>
      <c r="DP86" s="853"/>
      <c r="DQ86" s="851"/>
      <c r="DR86" s="852"/>
      <c r="DS86" s="852"/>
      <c r="DT86" s="852"/>
      <c r="DU86" s="853"/>
      <c r="DV86" s="848"/>
      <c r="DW86" s="849"/>
      <c r="DX86" s="849"/>
      <c r="DY86" s="849"/>
      <c r="DZ86" s="850"/>
      <c r="EA86" s="197"/>
    </row>
    <row r="87" spans="1:131" s="198" customFormat="1" ht="26.25" customHeight="1" x14ac:dyDescent="0.15">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4"/>
      <c r="BT87" s="855"/>
      <c r="BU87" s="855"/>
      <c r="BV87" s="855"/>
      <c r="BW87" s="855"/>
      <c r="BX87" s="855"/>
      <c r="BY87" s="855"/>
      <c r="BZ87" s="855"/>
      <c r="CA87" s="855"/>
      <c r="CB87" s="855"/>
      <c r="CC87" s="855"/>
      <c r="CD87" s="855"/>
      <c r="CE87" s="855"/>
      <c r="CF87" s="855"/>
      <c r="CG87" s="856"/>
      <c r="CH87" s="851"/>
      <c r="CI87" s="852"/>
      <c r="CJ87" s="852"/>
      <c r="CK87" s="852"/>
      <c r="CL87" s="853"/>
      <c r="CM87" s="851"/>
      <c r="CN87" s="852"/>
      <c r="CO87" s="852"/>
      <c r="CP87" s="852"/>
      <c r="CQ87" s="853"/>
      <c r="CR87" s="851"/>
      <c r="CS87" s="852"/>
      <c r="CT87" s="852"/>
      <c r="CU87" s="852"/>
      <c r="CV87" s="853"/>
      <c r="CW87" s="851"/>
      <c r="CX87" s="852"/>
      <c r="CY87" s="852"/>
      <c r="CZ87" s="852"/>
      <c r="DA87" s="853"/>
      <c r="DB87" s="851"/>
      <c r="DC87" s="852"/>
      <c r="DD87" s="852"/>
      <c r="DE87" s="852"/>
      <c r="DF87" s="853"/>
      <c r="DG87" s="851"/>
      <c r="DH87" s="852"/>
      <c r="DI87" s="852"/>
      <c r="DJ87" s="852"/>
      <c r="DK87" s="853"/>
      <c r="DL87" s="851"/>
      <c r="DM87" s="852"/>
      <c r="DN87" s="852"/>
      <c r="DO87" s="852"/>
      <c r="DP87" s="853"/>
      <c r="DQ87" s="851"/>
      <c r="DR87" s="852"/>
      <c r="DS87" s="852"/>
      <c r="DT87" s="852"/>
      <c r="DU87" s="853"/>
      <c r="DV87" s="848"/>
      <c r="DW87" s="849"/>
      <c r="DX87" s="849"/>
      <c r="DY87" s="849"/>
      <c r="DZ87" s="850"/>
      <c r="EA87" s="197"/>
    </row>
    <row r="88" spans="1:131" s="198" customFormat="1" ht="26.25" customHeight="1" thickBot="1" x14ac:dyDescent="0.2">
      <c r="A88" s="215" t="s">
        <v>372</v>
      </c>
      <c r="B88" s="776" t="s">
        <v>403</v>
      </c>
      <c r="C88" s="777"/>
      <c r="D88" s="777"/>
      <c r="E88" s="777"/>
      <c r="F88" s="777"/>
      <c r="G88" s="777"/>
      <c r="H88" s="777"/>
      <c r="I88" s="777"/>
      <c r="J88" s="777"/>
      <c r="K88" s="777"/>
      <c r="L88" s="777"/>
      <c r="M88" s="777"/>
      <c r="N88" s="777"/>
      <c r="O88" s="777"/>
      <c r="P88" s="778"/>
      <c r="Q88" s="829"/>
      <c r="R88" s="830"/>
      <c r="S88" s="830"/>
      <c r="T88" s="830"/>
      <c r="U88" s="830"/>
      <c r="V88" s="830"/>
      <c r="W88" s="830"/>
      <c r="X88" s="830"/>
      <c r="Y88" s="830"/>
      <c r="Z88" s="830"/>
      <c r="AA88" s="830"/>
      <c r="AB88" s="830"/>
      <c r="AC88" s="830"/>
      <c r="AD88" s="830"/>
      <c r="AE88" s="830"/>
      <c r="AF88" s="833">
        <f>SUM(AF68:AJ81)</f>
        <v>8598</v>
      </c>
      <c r="AG88" s="833"/>
      <c r="AH88" s="833"/>
      <c r="AI88" s="833"/>
      <c r="AJ88" s="833"/>
      <c r="AK88" s="830"/>
      <c r="AL88" s="830"/>
      <c r="AM88" s="830"/>
      <c r="AN88" s="830"/>
      <c r="AO88" s="830"/>
      <c r="AP88" s="833">
        <f>SUM(AP68:AT81)</f>
        <v>3035</v>
      </c>
      <c r="AQ88" s="833"/>
      <c r="AR88" s="833"/>
      <c r="AS88" s="833"/>
      <c r="AT88" s="833"/>
      <c r="AU88" s="833">
        <f>SUM(AU68:AY81)</f>
        <v>805</v>
      </c>
      <c r="AV88" s="833"/>
      <c r="AW88" s="833"/>
      <c r="AX88" s="833"/>
      <c r="AY88" s="833"/>
      <c r="AZ88" s="838"/>
      <c r="BA88" s="838"/>
      <c r="BB88" s="838"/>
      <c r="BC88" s="838"/>
      <c r="BD88" s="839"/>
      <c r="BE88" s="216"/>
      <c r="BF88" s="216"/>
      <c r="BG88" s="216"/>
      <c r="BH88" s="216"/>
      <c r="BI88" s="216"/>
      <c r="BJ88" s="216"/>
      <c r="BK88" s="216"/>
      <c r="BL88" s="216"/>
      <c r="BM88" s="216"/>
      <c r="BN88" s="216"/>
      <c r="BO88" s="216"/>
      <c r="BP88" s="216"/>
      <c r="BQ88" s="213">
        <v>82</v>
      </c>
      <c r="BR88" s="218"/>
      <c r="BS88" s="854"/>
      <c r="BT88" s="855"/>
      <c r="BU88" s="855"/>
      <c r="BV88" s="855"/>
      <c r="BW88" s="855"/>
      <c r="BX88" s="855"/>
      <c r="BY88" s="855"/>
      <c r="BZ88" s="855"/>
      <c r="CA88" s="855"/>
      <c r="CB88" s="855"/>
      <c r="CC88" s="855"/>
      <c r="CD88" s="855"/>
      <c r="CE88" s="855"/>
      <c r="CF88" s="855"/>
      <c r="CG88" s="856"/>
      <c r="CH88" s="851"/>
      <c r="CI88" s="852"/>
      <c r="CJ88" s="852"/>
      <c r="CK88" s="852"/>
      <c r="CL88" s="853"/>
      <c r="CM88" s="851"/>
      <c r="CN88" s="852"/>
      <c r="CO88" s="852"/>
      <c r="CP88" s="852"/>
      <c r="CQ88" s="853"/>
      <c r="CR88" s="851"/>
      <c r="CS88" s="852"/>
      <c r="CT88" s="852"/>
      <c r="CU88" s="852"/>
      <c r="CV88" s="853"/>
      <c r="CW88" s="851"/>
      <c r="CX88" s="852"/>
      <c r="CY88" s="852"/>
      <c r="CZ88" s="852"/>
      <c r="DA88" s="853"/>
      <c r="DB88" s="851"/>
      <c r="DC88" s="852"/>
      <c r="DD88" s="852"/>
      <c r="DE88" s="852"/>
      <c r="DF88" s="853"/>
      <c r="DG88" s="851"/>
      <c r="DH88" s="852"/>
      <c r="DI88" s="852"/>
      <c r="DJ88" s="852"/>
      <c r="DK88" s="853"/>
      <c r="DL88" s="851"/>
      <c r="DM88" s="852"/>
      <c r="DN88" s="852"/>
      <c r="DO88" s="852"/>
      <c r="DP88" s="853"/>
      <c r="DQ88" s="851"/>
      <c r="DR88" s="852"/>
      <c r="DS88" s="852"/>
      <c r="DT88" s="852"/>
      <c r="DU88" s="853"/>
      <c r="DV88" s="848"/>
      <c r="DW88" s="849"/>
      <c r="DX88" s="849"/>
      <c r="DY88" s="849"/>
      <c r="DZ88" s="850"/>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4"/>
      <c r="BT89" s="855"/>
      <c r="BU89" s="855"/>
      <c r="BV89" s="855"/>
      <c r="BW89" s="855"/>
      <c r="BX89" s="855"/>
      <c r="BY89" s="855"/>
      <c r="BZ89" s="855"/>
      <c r="CA89" s="855"/>
      <c r="CB89" s="855"/>
      <c r="CC89" s="855"/>
      <c r="CD89" s="855"/>
      <c r="CE89" s="855"/>
      <c r="CF89" s="855"/>
      <c r="CG89" s="856"/>
      <c r="CH89" s="851"/>
      <c r="CI89" s="852"/>
      <c r="CJ89" s="852"/>
      <c r="CK89" s="852"/>
      <c r="CL89" s="853"/>
      <c r="CM89" s="851"/>
      <c r="CN89" s="852"/>
      <c r="CO89" s="852"/>
      <c r="CP89" s="852"/>
      <c r="CQ89" s="853"/>
      <c r="CR89" s="851"/>
      <c r="CS89" s="852"/>
      <c r="CT89" s="852"/>
      <c r="CU89" s="852"/>
      <c r="CV89" s="853"/>
      <c r="CW89" s="851"/>
      <c r="CX89" s="852"/>
      <c r="CY89" s="852"/>
      <c r="CZ89" s="852"/>
      <c r="DA89" s="853"/>
      <c r="DB89" s="851"/>
      <c r="DC89" s="852"/>
      <c r="DD89" s="852"/>
      <c r="DE89" s="852"/>
      <c r="DF89" s="853"/>
      <c r="DG89" s="851"/>
      <c r="DH89" s="852"/>
      <c r="DI89" s="852"/>
      <c r="DJ89" s="852"/>
      <c r="DK89" s="853"/>
      <c r="DL89" s="851"/>
      <c r="DM89" s="852"/>
      <c r="DN89" s="852"/>
      <c r="DO89" s="852"/>
      <c r="DP89" s="853"/>
      <c r="DQ89" s="851"/>
      <c r="DR89" s="852"/>
      <c r="DS89" s="852"/>
      <c r="DT89" s="852"/>
      <c r="DU89" s="853"/>
      <c r="DV89" s="848"/>
      <c r="DW89" s="849"/>
      <c r="DX89" s="849"/>
      <c r="DY89" s="849"/>
      <c r="DZ89" s="850"/>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4"/>
      <c r="BT90" s="855"/>
      <c r="BU90" s="855"/>
      <c r="BV90" s="855"/>
      <c r="BW90" s="855"/>
      <c r="BX90" s="855"/>
      <c r="BY90" s="855"/>
      <c r="BZ90" s="855"/>
      <c r="CA90" s="855"/>
      <c r="CB90" s="855"/>
      <c r="CC90" s="855"/>
      <c r="CD90" s="855"/>
      <c r="CE90" s="855"/>
      <c r="CF90" s="855"/>
      <c r="CG90" s="856"/>
      <c r="CH90" s="851"/>
      <c r="CI90" s="852"/>
      <c r="CJ90" s="852"/>
      <c r="CK90" s="852"/>
      <c r="CL90" s="853"/>
      <c r="CM90" s="851"/>
      <c r="CN90" s="852"/>
      <c r="CO90" s="852"/>
      <c r="CP90" s="852"/>
      <c r="CQ90" s="853"/>
      <c r="CR90" s="851"/>
      <c r="CS90" s="852"/>
      <c r="CT90" s="852"/>
      <c r="CU90" s="852"/>
      <c r="CV90" s="853"/>
      <c r="CW90" s="851"/>
      <c r="CX90" s="852"/>
      <c r="CY90" s="852"/>
      <c r="CZ90" s="852"/>
      <c r="DA90" s="853"/>
      <c r="DB90" s="851"/>
      <c r="DC90" s="852"/>
      <c r="DD90" s="852"/>
      <c r="DE90" s="852"/>
      <c r="DF90" s="853"/>
      <c r="DG90" s="851"/>
      <c r="DH90" s="852"/>
      <c r="DI90" s="852"/>
      <c r="DJ90" s="852"/>
      <c r="DK90" s="853"/>
      <c r="DL90" s="851"/>
      <c r="DM90" s="852"/>
      <c r="DN90" s="852"/>
      <c r="DO90" s="852"/>
      <c r="DP90" s="853"/>
      <c r="DQ90" s="851"/>
      <c r="DR90" s="852"/>
      <c r="DS90" s="852"/>
      <c r="DT90" s="852"/>
      <c r="DU90" s="853"/>
      <c r="DV90" s="848"/>
      <c r="DW90" s="849"/>
      <c r="DX90" s="849"/>
      <c r="DY90" s="849"/>
      <c r="DZ90" s="850"/>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4"/>
      <c r="BT91" s="855"/>
      <c r="BU91" s="855"/>
      <c r="BV91" s="855"/>
      <c r="BW91" s="855"/>
      <c r="BX91" s="855"/>
      <c r="BY91" s="855"/>
      <c r="BZ91" s="855"/>
      <c r="CA91" s="855"/>
      <c r="CB91" s="855"/>
      <c r="CC91" s="855"/>
      <c r="CD91" s="855"/>
      <c r="CE91" s="855"/>
      <c r="CF91" s="855"/>
      <c r="CG91" s="856"/>
      <c r="CH91" s="851"/>
      <c r="CI91" s="852"/>
      <c r="CJ91" s="852"/>
      <c r="CK91" s="852"/>
      <c r="CL91" s="853"/>
      <c r="CM91" s="851"/>
      <c r="CN91" s="852"/>
      <c r="CO91" s="852"/>
      <c r="CP91" s="852"/>
      <c r="CQ91" s="853"/>
      <c r="CR91" s="851"/>
      <c r="CS91" s="852"/>
      <c r="CT91" s="852"/>
      <c r="CU91" s="852"/>
      <c r="CV91" s="853"/>
      <c r="CW91" s="851"/>
      <c r="CX91" s="852"/>
      <c r="CY91" s="852"/>
      <c r="CZ91" s="852"/>
      <c r="DA91" s="853"/>
      <c r="DB91" s="851"/>
      <c r="DC91" s="852"/>
      <c r="DD91" s="852"/>
      <c r="DE91" s="852"/>
      <c r="DF91" s="853"/>
      <c r="DG91" s="851"/>
      <c r="DH91" s="852"/>
      <c r="DI91" s="852"/>
      <c r="DJ91" s="852"/>
      <c r="DK91" s="853"/>
      <c r="DL91" s="851"/>
      <c r="DM91" s="852"/>
      <c r="DN91" s="852"/>
      <c r="DO91" s="852"/>
      <c r="DP91" s="853"/>
      <c r="DQ91" s="851"/>
      <c r="DR91" s="852"/>
      <c r="DS91" s="852"/>
      <c r="DT91" s="852"/>
      <c r="DU91" s="853"/>
      <c r="DV91" s="848"/>
      <c r="DW91" s="849"/>
      <c r="DX91" s="849"/>
      <c r="DY91" s="849"/>
      <c r="DZ91" s="850"/>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4"/>
      <c r="BT92" s="855"/>
      <c r="BU92" s="855"/>
      <c r="BV92" s="855"/>
      <c r="BW92" s="855"/>
      <c r="BX92" s="855"/>
      <c r="BY92" s="855"/>
      <c r="BZ92" s="855"/>
      <c r="CA92" s="855"/>
      <c r="CB92" s="855"/>
      <c r="CC92" s="855"/>
      <c r="CD92" s="855"/>
      <c r="CE92" s="855"/>
      <c r="CF92" s="855"/>
      <c r="CG92" s="856"/>
      <c r="CH92" s="851"/>
      <c r="CI92" s="852"/>
      <c r="CJ92" s="852"/>
      <c r="CK92" s="852"/>
      <c r="CL92" s="853"/>
      <c r="CM92" s="851"/>
      <c r="CN92" s="852"/>
      <c r="CO92" s="852"/>
      <c r="CP92" s="852"/>
      <c r="CQ92" s="853"/>
      <c r="CR92" s="851"/>
      <c r="CS92" s="852"/>
      <c r="CT92" s="852"/>
      <c r="CU92" s="852"/>
      <c r="CV92" s="853"/>
      <c r="CW92" s="851"/>
      <c r="CX92" s="852"/>
      <c r="CY92" s="852"/>
      <c r="CZ92" s="852"/>
      <c r="DA92" s="853"/>
      <c r="DB92" s="851"/>
      <c r="DC92" s="852"/>
      <c r="DD92" s="852"/>
      <c r="DE92" s="852"/>
      <c r="DF92" s="853"/>
      <c r="DG92" s="851"/>
      <c r="DH92" s="852"/>
      <c r="DI92" s="852"/>
      <c r="DJ92" s="852"/>
      <c r="DK92" s="853"/>
      <c r="DL92" s="851"/>
      <c r="DM92" s="852"/>
      <c r="DN92" s="852"/>
      <c r="DO92" s="852"/>
      <c r="DP92" s="853"/>
      <c r="DQ92" s="851"/>
      <c r="DR92" s="852"/>
      <c r="DS92" s="852"/>
      <c r="DT92" s="852"/>
      <c r="DU92" s="853"/>
      <c r="DV92" s="848"/>
      <c r="DW92" s="849"/>
      <c r="DX92" s="849"/>
      <c r="DY92" s="849"/>
      <c r="DZ92" s="850"/>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4"/>
      <c r="BT93" s="855"/>
      <c r="BU93" s="855"/>
      <c r="BV93" s="855"/>
      <c r="BW93" s="855"/>
      <c r="BX93" s="855"/>
      <c r="BY93" s="855"/>
      <c r="BZ93" s="855"/>
      <c r="CA93" s="855"/>
      <c r="CB93" s="855"/>
      <c r="CC93" s="855"/>
      <c r="CD93" s="855"/>
      <c r="CE93" s="855"/>
      <c r="CF93" s="855"/>
      <c r="CG93" s="856"/>
      <c r="CH93" s="851"/>
      <c r="CI93" s="852"/>
      <c r="CJ93" s="852"/>
      <c r="CK93" s="852"/>
      <c r="CL93" s="853"/>
      <c r="CM93" s="851"/>
      <c r="CN93" s="852"/>
      <c r="CO93" s="852"/>
      <c r="CP93" s="852"/>
      <c r="CQ93" s="853"/>
      <c r="CR93" s="851"/>
      <c r="CS93" s="852"/>
      <c r="CT93" s="852"/>
      <c r="CU93" s="852"/>
      <c r="CV93" s="853"/>
      <c r="CW93" s="851"/>
      <c r="CX93" s="852"/>
      <c r="CY93" s="852"/>
      <c r="CZ93" s="852"/>
      <c r="DA93" s="853"/>
      <c r="DB93" s="851"/>
      <c r="DC93" s="852"/>
      <c r="DD93" s="852"/>
      <c r="DE93" s="852"/>
      <c r="DF93" s="853"/>
      <c r="DG93" s="851"/>
      <c r="DH93" s="852"/>
      <c r="DI93" s="852"/>
      <c r="DJ93" s="852"/>
      <c r="DK93" s="853"/>
      <c r="DL93" s="851"/>
      <c r="DM93" s="852"/>
      <c r="DN93" s="852"/>
      <c r="DO93" s="852"/>
      <c r="DP93" s="853"/>
      <c r="DQ93" s="851"/>
      <c r="DR93" s="852"/>
      <c r="DS93" s="852"/>
      <c r="DT93" s="852"/>
      <c r="DU93" s="853"/>
      <c r="DV93" s="848"/>
      <c r="DW93" s="849"/>
      <c r="DX93" s="849"/>
      <c r="DY93" s="849"/>
      <c r="DZ93" s="850"/>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4"/>
      <c r="BT94" s="855"/>
      <c r="BU94" s="855"/>
      <c r="BV94" s="855"/>
      <c r="BW94" s="855"/>
      <c r="BX94" s="855"/>
      <c r="BY94" s="855"/>
      <c r="BZ94" s="855"/>
      <c r="CA94" s="855"/>
      <c r="CB94" s="855"/>
      <c r="CC94" s="855"/>
      <c r="CD94" s="855"/>
      <c r="CE94" s="855"/>
      <c r="CF94" s="855"/>
      <c r="CG94" s="856"/>
      <c r="CH94" s="851"/>
      <c r="CI94" s="852"/>
      <c r="CJ94" s="852"/>
      <c r="CK94" s="852"/>
      <c r="CL94" s="853"/>
      <c r="CM94" s="851"/>
      <c r="CN94" s="852"/>
      <c r="CO94" s="852"/>
      <c r="CP94" s="852"/>
      <c r="CQ94" s="853"/>
      <c r="CR94" s="851"/>
      <c r="CS94" s="852"/>
      <c r="CT94" s="852"/>
      <c r="CU94" s="852"/>
      <c r="CV94" s="853"/>
      <c r="CW94" s="851"/>
      <c r="CX94" s="852"/>
      <c r="CY94" s="852"/>
      <c r="CZ94" s="852"/>
      <c r="DA94" s="853"/>
      <c r="DB94" s="851"/>
      <c r="DC94" s="852"/>
      <c r="DD94" s="852"/>
      <c r="DE94" s="852"/>
      <c r="DF94" s="853"/>
      <c r="DG94" s="851"/>
      <c r="DH94" s="852"/>
      <c r="DI94" s="852"/>
      <c r="DJ94" s="852"/>
      <c r="DK94" s="853"/>
      <c r="DL94" s="851"/>
      <c r="DM94" s="852"/>
      <c r="DN94" s="852"/>
      <c r="DO94" s="852"/>
      <c r="DP94" s="853"/>
      <c r="DQ94" s="851"/>
      <c r="DR94" s="852"/>
      <c r="DS94" s="852"/>
      <c r="DT94" s="852"/>
      <c r="DU94" s="853"/>
      <c r="DV94" s="848"/>
      <c r="DW94" s="849"/>
      <c r="DX94" s="849"/>
      <c r="DY94" s="849"/>
      <c r="DZ94" s="850"/>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4"/>
      <c r="BT95" s="855"/>
      <c r="BU95" s="855"/>
      <c r="BV95" s="855"/>
      <c r="BW95" s="855"/>
      <c r="BX95" s="855"/>
      <c r="BY95" s="855"/>
      <c r="BZ95" s="855"/>
      <c r="CA95" s="855"/>
      <c r="CB95" s="855"/>
      <c r="CC95" s="855"/>
      <c r="CD95" s="855"/>
      <c r="CE95" s="855"/>
      <c r="CF95" s="855"/>
      <c r="CG95" s="856"/>
      <c r="CH95" s="851"/>
      <c r="CI95" s="852"/>
      <c r="CJ95" s="852"/>
      <c r="CK95" s="852"/>
      <c r="CL95" s="853"/>
      <c r="CM95" s="851"/>
      <c r="CN95" s="852"/>
      <c r="CO95" s="852"/>
      <c r="CP95" s="852"/>
      <c r="CQ95" s="853"/>
      <c r="CR95" s="851"/>
      <c r="CS95" s="852"/>
      <c r="CT95" s="852"/>
      <c r="CU95" s="852"/>
      <c r="CV95" s="853"/>
      <c r="CW95" s="851"/>
      <c r="CX95" s="852"/>
      <c r="CY95" s="852"/>
      <c r="CZ95" s="852"/>
      <c r="DA95" s="853"/>
      <c r="DB95" s="851"/>
      <c r="DC95" s="852"/>
      <c r="DD95" s="852"/>
      <c r="DE95" s="852"/>
      <c r="DF95" s="853"/>
      <c r="DG95" s="851"/>
      <c r="DH95" s="852"/>
      <c r="DI95" s="852"/>
      <c r="DJ95" s="852"/>
      <c r="DK95" s="853"/>
      <c r="DL95" s="851"/>
      <c r="DM95" s="852"/>
      <c r="DN95" s="852"/>
      <c r="DO95" s="852"/>
      <c r="DP95" s="853"/>
      <c r="DQ95" s="851"/>
      <c r="DR95" s="852"/>
      <c r="DS95" s="852"/>
      <c r="DT95" s="852"/>
      <c r="DU95" s="853"/>
      <c r="DV95" s="848"/>
      <c r="DW95" s="849"/>
      <c r="DX95" s="849"/>
      <c r="DY95" s="849"/>
      <c r="DZ95" s="850"/>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4"/>
      <c r="BT96" s="855"/>
      <c r="BU96" s="855"/>
      <c r="BV96" s="855"/>
      <c r="BW96" s="855"/>
      <c r="BX96" s="855"/>
      <c r="BY96" s="855"/>
      <c r="BZ96" s="855"/>
      <c r="CA96" s="855"/>
      <c r="CB96" s="855"/>
      <c r="CC96" s="855"/>
      <c r="CD96" s="855"/>
      <c r="CE96" s="855"/>
      <c r="CF96" s="855"/>
      <c r="CG96" s="856"/>
      <c r="CH96" s="851"/>
      <c r="CI96" s="852"/>
      <c r="CJ96" s="852"/>
      <c r="CK96" s="852"/>
      <c r="CL96" s="853"/>
      <c r="CM96" s="851"/>
      <c r="CN96" s="852"/>
      <c r="CO96" s="852"/>
      <c r="CP96" s="852"/>
      <c r="CQ96" s="853"/>
      <c r="CR96" s="851"/>
      <c r="CS96" s="852"/>
      <c r="CT96" s="852"/>
      <c r="CU96" s="852"/>
      <c r="CV96" s="853"/>
      <c r="CW96" s="851"/>
      <c r="CX96" s="852"/>
      <c r="CY96" s="852"/>
      <c r="CZ96" s="852"/>
      <c r="DA96" s="853"/>
      <c r="DB96" s="851"/>
      <c r="DC96" s="852"/>
      <c r="DD96" s="852"/>
      <c r="DE96" s="852"/>
      <c r="DF96" s="853"/>
      <c r="DG96" s="851"/>
      <c r="DH96" s="852"/>
      <c r="DI96" s="852"/>
      <c r="DJ96" s="852"/>
      <c r="DK96" s="853"/>
      <c r="DL96" s="851"/>
      <c r="DM96" s="852"/>
      <c r="DN96" s="852"/>
      <c r="DO96" s="852"/>
      <c r="DP96" s="853"/>
      <c r="DQ96" s="851"/>
      <c r="DR96" s="852"/>
      <c r="DS96" s="852"/>
      <c r="DT96" s="852"/>
      <c r="DU96" s="853"/>
      <c r="DV96" s="848"/>
      <c r="DW96" s="849"/>
      <c r="DX96" s="849"/>
      <c r="DY96" s="849"/>
      <c r="DZ96" s="850"/>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4"/>
      <c r="BT97" s="855"/>
      <c r="BU97" s="855"/>
      <c r="BV97" s="855"/>
      <c r="BW97" s="855"/>
      <c r="BX97" s="855"/>
      <c r="BY97" s="855"/>
      <c r="BZ97" s="855"/>
      <c r="CA97" s="855"/>
      <c r="CB97" s="855"/>
      <c r="CC97" s="855"/>
      <c r="CD97" s="855"/>
      <c r="CE97" s="855"/>
      <c r="CF97" s="855"/>
      <c r="CG97" s="856"/>
      <c r="CH97" s="851"/>
      <c r="CI97" s="852"/>
      <c r="CJ97" s="852"/>
      <c r="CK97" s="852"/>
      <c r="CL97" s="853"/>
      <c r="CM97" s="851"/>
      <c r="CN97" s="852"/>
      <c r="CO97" s="852"/>
      <c r="CP97" s="852"/>
      <c r="CQ97" s="853"/>
      <c r="CR97" s="851"/>
      <c r="CS97" s="852"/>
      <c r="CT97" s="852"/>
      <c r="CU97" s="852"/>
      <c r="CV97" s="853"/>
      <c r="CW97" s="851"/>
      <c r="CX97" s="852"/>
      <c r="CY97" s="852"/>
      <c r="CZ97" s="852"/>
      <c r="DA97" s="853"/>
      <c r="DB97" s="851"/>
      <c r="DC97" s="852"/>
      <c r="DD97" s="852"/>
      <c r="DE97" s="852"/>
      <c r="DF97" s="853"/>
      <c r="DG97" s="851"/>
      <c r="DH97" s="852"/>
      <c r="DI97" s="852"/>
      <c r="DJ97" s="852"/>
      <c r="DK97" s="853"/>
      <c r="DL97" s="851"/>
      <c r="DM97" s="852"/>
      <c r="DN97" s="852"/>
      <c r="DO97" s="852"/>
      <c r="DP97" s="853"/>
      <c r="DQ97" s="851"/>
      <c r="DR97" s="852"/>
      <c r="DS97" s="852"/>
      <c r="DT97" s="852"/>
      <c r="DU97" s="853"/>
      <c r="DV97" s="848"/>
      <c r="DW97" s="849"/>
      <c r="DX97" s="849"/>
      <c r="DY97" s="849"/>
      <c r="DZ97" s="850"/>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4"/>
      <c r="BT98" s="855"/>
      <c r="BU98" s="855"/>
      <c r="BV98" s="855"/>
      <c r="BW98" s="855"/>
      <c r="BX98" s="855"/>
      <c r="BY98" s="855"/>
      <c r="BZ98" s="855"/>
      <c r="CA98" s="855"/>
      <c r="CB98" s="855"/>
      <c r="CC98" s="855"/>
      <c r="CD98" s="855"/>
      <c r="CE98" s="855"/>
      <c r="CF98" s="855"/>
      <c r="CG98" s="856"/>
      <c r="CH98" s="851"/>
      <c r="CI98" s="852"/>
      <c r="CJ98" s="852"/>
      <c r="CK98" s="852"/>
      <c r="CL98" s="853"/>
      <c r="CM98" s="851"/>
      <c r="CN98" s="852"/>
      <c r="CO98" s="852"/>
      <c r="CP98" s="852"/>
      <c r="CQ98" s="853"/>
      <c r="CR98" s="851"/>
      <c r="CS98" s="852"/>
      <c r="CT98" s="852"/>
      <c r="CU98" s="852"/>
      <c r="CV98" s="853"/>
      <c r="CW98" s="851"/>
      <c r="CX98" s="852"/>
      <c r="CY98" s="852"/>
      <c r="CZ98" s="852"/>
      <c r="DA98" s="853"/>
      <c r="DB98" s="851"/>
      <c r="DC98" s="852"/>
      <c r="DD98" s="852"/>
      <c r="DE98" s="852"/>
      <c r="DF98" s="853"/>
      <c r="DG98" s="851"/>
      <c r="DH98" s="852"/>
      <c r="DI98" s="852"/>
      <c r="DJ98" s="852"/>
      <c r="DK98" s="853"/>
      <c r="DL98" s="851"/>
      <c r="DM98" s="852"/>
      <c r="DN98" s="852"/>
      <c r="DO98" s="852"/>
      <c r="DP98" s="853"/>
      <c r="DQ98" s="851"/>
      <c r="DR98" s="852"/>
      <c r="DS98" s="852"/>
      <c r="DT98" s="852"/>
      <c r="DU98" s="853"/>
      <c r="DV98" s="848"/>
      <c r="DW98" s="849"/>
      <c r="DX98" s="849"/>
      <c r="DY98" s="849"/>
      <c r="DZ98" s="850"/>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4"/>
      <c r="BT99" s="855"/>
      <c r="BU99" s="855"/>
      <c r="BV99" s="855"/>
      <c r="BW99" s="855"/>
      <c r="BX99" s="855"/>
      <c r="BY99" s="855"/>
      <c r="BZ99" s="855"/>
      <c r="CA99" s="855"/>
      <c r="CB99" s="855"/>
      <c r="CC99" s="855"/>
      <c r="CD99" s="855"/>
      <c r="CE99" s="855"/>
      <c r="CF99" s="855"/>
      <c r="CG99" s="856"/>
      <c r="CH99" s="851"/>
      <c r="CI99" s="852"/>
      <c r="CJ99" s="852"/>
      <c r="CK99" s="852"/>
      <c r="CL99" s="853"/>
      <c r="CM99" s="851"/>
      <c r="CN99" s="852"/>
      <c r="CO99" s="852"/>
      <c r="CP99" s="852"/>
      <c r="CQ99" s="853"/>
      <c r="CR99" s="851"/>
      <c r="CS99" s="852"/>
      <c r="CT99" s="852"/>
      <c r="CU99" s="852"/>
      <c r="CV99" s="853"/>
      <c r="CW99" s="851"/>
      <c r="CX99" s="852"/>
      <c r="CY99" s="852"/>
      <c r="CZ99" s="852"/>
      <c r="DA99" s="853"/>
      <c r="DB99" s="851"/>
      <c r="DC99" s="852"/>
      <c r="DD99" s="852"/>
      <c r="DE99" s="852"/>
      <c r="DF99" s="853"/>
      <c r="DG99" s="851"/>
      <c r="DH99" s="852"/>
      <c r="DI99" s="852"/>
      <c r="DJ99" s="852"/>
      <c r="DK99" s="853"/>
      <c r="DL99" s="851"/>
      <c r="DM99" s="852"/>
      <c r="DN99" s="852"/>
      <c r="DO99" s="852"/>
      <c r="DP99" s="853"/>
      <c r="DQ99" s="851"/>
      <c r="DR99" s="852"/>
      <c r="DS99" s="852"/>
      <c r="DT99" s="852"/>
      <c r="DU99" s="853"/>
      <c r="DV99" s="848"/>
      <c r="DW99" s="849"/>
      <c r="DX99" s="849"/>
      <c r="DY99" s="849"/>
      <c r="DZ99" s="850"/>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4"/>
      <c r="BT100" s="855"/>
      <c r="BU100" s="855"/>
      <c r="BV100" s="855"/>
      <c r="BW100" s="855"/>
      <c r="BX100" s="855"/>
      <c r="BY100" s="855"/>
      <c r="BZ100" s="855"/>
      <c r="CA100" s="855"/>
      <c r="CB100" s="855"/>
      <c r="CC100" s="855"/>
      <c r="CD100" s="855"/>
      <c r="CE100" s="855"/>
      <c r="CF100" s="855"/>
      <c r="CG100" s="856"/>
      <c r="CH100" s="851"/>
      <c r="CI100" s="852"/>
      <c r="CJ100" s="852"/>
      <c r="CK100" s="852"/>
      <c r="CL100" s="853"/>
      <c r="CM100" s="851"/>
      <c r="CN100" s="852"/>
      <c r="CO100" s="852"/>
      <c r="CP100" s="852"/>
      <c r="CQ100" s="853"/>
      <c r="CR100" s="851"/>
      <c r="CS100" s="852"/>
      <c r="CT100" s="852"/>
      <c r="CU100" s="852"/>
      <c r="CV100" s="853"/>
      <c r="CW100" s="851"/>
      <c r="CX100" s="852"/>
      <c r="CY100" s="852"/>
      <c r="CZ100" s="852"/>
      <c r="DA100" s="853"/>
      <c r="DB100" s="851"/>
      <c r="DC100" s="852"/>
      <c r="DD100" s="852"/>
      <c r="DE100" s="852"/>
      <c r="DF100" s="853"/>
      <c r="DG100" s="851"/>
      <c r="DH100" s="852"/>
      <c r="DI100" s="852"/>
      <c r="DJ100" s="852"/>
      <c r="DK100" s="853"/>
      <c r="DL100" s="851"/>
      <c r="DM100" s="852"/>
      <c r="DN100" s="852"/>
      <c r="DO100" s="852"/>
      <c r="DP100" s="853"/>
      <c r="DQ100" s="851"/>
      <c r="DR100" s="852"/>
      <c r="DS100" s="852"/>
      <c r="DT100" s="852"/>
      <c r="DU100" s="853"/>
      <c r="DV100" s="848"/>
      <c r="DW100" s="849"/>
      <c r="DX100" s="849"/>
      <c r="DY100" s="849"/>
      <c r="DZ100" s="850"/>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4"/>
      <c r="BT101" s="855"/>
      <c r="BU101" s="855"/>
      <c r="BV101" s="855"/>
      <c r="BW101" s="855"/>
      <c r="BX101" s="855"/>
      <c r="BY101" s="855"/>
      <c r="BZ101" s="855"/>
      <c r="CA101" s="855"/>
      <c r="CB101" s="855"/>
      <c r="CC101" s="855"/>
      <c r="CD101" s="855"/>
      <c r="CE101" s="855"/>
      <c r="CF101" s="855"/>
      <c r="CG101" s="856"/>
      <c r="CH101" s="851"/>
      <c r="CI101" s="852"/>
      <c r="CJ101" s="852"/>
      <c r="CK101" s="852"/>
      <c r="CL101" s="853"/>
      <c r="CM101" s="851"/>
      <c r="CN101" s="852"/>
      <c r="CO101" s="852"/>
      <c r="CP101" s="852"/>
      <c r="CQ101" s="853"/>
      <c r="CR101" s="851"/>
      <c r="CS101" s="852"/>
      <c r="CT101" s="852"/>
      <c r="CU101" s="852"/>
      <c r="CV101" s="853"/>
      <c r="CW101" s="851"/>
      <c r="CX101" s="852"/>
      <c r="CY101" s="852"/>
      <c r="CZ101" s="852"/>
      <c r="DA101" s="853"/>
      <c r="DB101" s="851"/>
      <c r="DC101" s="852"/>
      <c r="DD101" s="852"/>
      <c r="DE101" s="852"/>
      <c r="DF101" s="853"/>
      <c r="DG101" s="851"/>
      <c r="DH101" s="852"/>
      <c r="DI101" s="852"/>
      <c r="DJ101" s="852"/>
      <c r="DK101" s="853"/>
      <c r="DL101" s="851"/>
      <c r="DM101" s="852"/>
      <c r="DN101" s="852"/>
      <c r="DO101" s="852"/>
      <c r="DP101" s="853"/>
      <c r="DQ101" s="851"/>
      <c r="DR101" s="852"/>
      <c r="DS101" s="852"/>
      <c r="DT101" s="852"/>
      <c r="DU101" s="853"/>
      <c r="DV101" s="848"/>
      <c r="DW101" s="849"/>
      <c r="DX101" s="849"/>
      <c r="DY101" s="849"/>
      <c r="DZ101" s="850"/>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776" t="s">
        <v>404</v>
      </c>
      <c r="BS102" s="777"/>
      <c r="BT102" s="777"/>
      <c r="BU102" s="777"/>
      <c r="BV102" s="777"/>
      <c r="BW102" s="777"/>
      <c r="BX102" s="777"/>
      <c r="BY102" s="777"/>
      <c r="BZ102" s="777"/>
      <c r="CA102" s="777"/>
      <c r="CB102" s="777"/>
      <c r="CC102" s="777"/>
      <c r="CD102" s="777"/>
      <c r="CE102" s="777"/>
      <c r="CF102" s="777"/>
      <c r="CG102" s="778"/>
      <c r="CH102" s="878"/>
      <c r="CI102" s="879"/>
      <c r="CJ102" s="879"/>
      <c r="CK102" s="879"/>
      <c r="CL102" s="880"/>
      <c r="CM102" s="878"/>
      <c r="CN102" s="879"/>
      <c r="CO102" s="879"/>
      <c r="CP102" s="879"/>
      <c r="CQ102" s="880"/>
      <c r="CR102" s="881">
        <f>SUM(CR7:CV88)</f>
        <v>495</v>
      </c>
      <c r="CS102" s="841"/>
      <c r="CT102" s="841"/>
      <c r="CU102" s="841"/>
      <c r="CV102" s="882"/>
      <c r="CW102" s="881">
        <f t="shared" ref="CW102" si="1">SUM(CW7:DA88)</f>
        <v>9</v>
      </c>
      <c r="CX102" s="841"/>
      <c r="CY102" s="841"/>
      <c r="CZ102" s="841"/>
      <c r="DA102" s="882"/>
      <c r="DB102" s="881">
        <f t="shared" ref="DB102" si="2">SUM(DB7:DF88)</f>
        <v>77</v>
      </c>
      <c r="DC102" s="841"/>
      <c r="DD102" s="841"/>
      <c r="DE102" s="841"/>
      <c r="DF102" s="882"/>
      <c r="DG102" s="881">
        <f t="shared" ref="DG102" si="3">SUM(DG7:DK88)</f>
        <v>327</v>
      </c>
      <c r="DH102" s="841"/>
      <c r="DI102" s="841"/>
      <c r="DJ102" s="841"/>
      <c r="DK102" s="882"/>
      <c r="DL102" s="881">
        <f t="shared" ref="DL102" si="4">SUM(DL7:DP88)</f>
        <v>0</v>
      </c>
      <c r="DM102" s="841"/>
      <c r="DN102" s="841"/>
      <c r="DO102" s="841"/>
      <c r="DP102" s="882"/>
      <c r="DQ102" s="881">
        <f t="shared" ref="DQ102" si="5">SUM(DQ7:DU88)</f>
        <v>313</v>
      </c>
      <c r="DR102" s="841"/>
      <c r="DS102" s="841"/>
      <c r="DT102" s="841"/>
      <c r="DU102" s="882"/>
      <c r="DV102" s="907"/>
      <c r="DW102" s="908"/>
      <c r="DX102" s="908"/>
      <c r="DY102" s="908"/>
      <c r="DZ102" s="90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405</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406</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2" t="s">
        <v>409</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410</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x14ac:dyDescent="0.15">
      <c r="A109" s="905" t="s">
        <v>411</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412</v>
      </c>
      <c r="AB109" s="884"/>
      <c r="AC109" s="884"/>
      <c r="AD109" s="884"/>
      <c r="AE109" s="885"/>
      <c r="AF109" s="883" t="s">
        <v>286</v>
      </c>
      <c r="AG109" s="884"/>
      <c r="AH109" s="884"/>
      <c r="AI109" s="884"/>
      <c r="AJ109" s="885"/>
      <c r="AK109" s="883" t="s">
        <v>285</v>
      </c>
      <c r="AL109" s="884"/>
      <c r="AM109" s="884"/>
      <c r="AN109" s="884"/>
      <c r="AO109" s="885"/>
      <c r="AP109" s="883" t="s">
        <v>413</v>
      </c>
      <c r="AQ109" s="884"/>
      <c r="AR109" s="884"/>
      <c r="AS109" s="884"/>
      <c r="AT109" s="886"/>
      <c r="AU109" s="905" t="s">
        <v>411</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412</v>
      </c>
      <c r="BR109" s="884"/>
      <c r="BS109" s="884"/>
      <c r="BT109" s="884"/>
      <c r="BU109" s="885"/>
      <c r="BV109" s="883" t="s">
        <v>286</v>
      </c>
      <c r="BW109" s="884"/>
      <c r="BX109" s="884"/>
      <c r="BY109" s="884"/>
      <c r="BZ109" s="885"/>
      <c r="CA109" s="883" t="s">
        <v>285</v>
      </c>
      <c r="CB109" s="884"/>
      <c r="CC109" s="884"/>
      <c r="CD109" s="884"/>
      <c r="CE109" s="885"/>
      <c r="CF109" s="906" t="s">
        <v>413</v>
      </c>
      <c r="CG109" s="906"/>
      <c r="CH109" s="906"/>
      <c r="CI109" s="906"/>
      <c r="CJ109" s="906"/>
      <c r="CK109" s="883" t="s">
        <v>414</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412</v>
      </c>
      <c r="DH109" s="884"/>
      <c r="DI109" s="884"/>
      <c r="DJ109" s="884"/>
      <c r="DK109" s="885"/>
      <c r="DL109" s="883" t="s">
        <v>286</v>
      </c>
      <c r="DM109" s="884"/>
      <c r="DN109" s="884"/>
      <c r="DO109" s="884"/>
      <c r="DP109" s="885"/>
      <c r="DQ109" s="883" t="s">
        <v>285</v>
      </c>
      <c r="DR109" s="884"/>
      <c r="DS109" s="884"/>
      <c r="DT109" s="884"/>
      <c r="DU109" s="885"/>
      <c r="DV109" s="883" t="s">
        <v>413</v>
      </c>
      <c r="DW109" s="884"/>
      <c r="DX109" s="884"/>
      <c r="DY109" s="884"/>
      <c r="DZ109" s="886"/>
    </row>
    <row r="110" spans="1:131" s="197" customFormat="1" ht="26.25" customHeight="1" x14ac:dyDescent="0.15">
      <c r="A110" s="887" t="s">
        <v>415</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1935254</v>
      </c>
      <c r="AB110" s="891"/>
      <c r="AC110" s="891"/>
      <c r="AD110" s="891"/>
      <c r="AE110" s="892"/>
      <c r="AF110" s="893">
        <v>1896886</v>
      </c>
      <c r="AG110" s="891"/>
      <c r="AH110" s="891"/>
      <c r="AI110" s="891"/>
      <c r="AJ110" s="892"/>
      <c r="AK110" s="893">
        <v>1986253</v>
      </c>
      <c r="AL110" s="891"/>
      <c r="AM110" s="891"/>
      <c r="AN110" s="891"/>
      <c r="AO110" s="892"/>
      <c r="AP110" s="894">
        <v>22.3</v>
      </c>
      <c r="AQ110" s="895"/>
      <c r="AR110" s="895"/>
      <c r="AS110" s="895"/>
      <c r="AT110" s="896"/>
      <c r="AU110" s="897" t="s">
        <v>61</v>
      </c>
      <c r="AV110" s="898"/>
      <c r="AW110" s="898"/>
      <c r="AX110" s="898"/>
      <c r="AY110" s="899"/>
      <c r="AZ110" s="941" t="s">
        <v>416</v>
      </c>
      <c r="BA110" s="888"/>
      <c r="BB110" s="888"/>
      <c r="BC110" s="888"/>
      <c r="BD110" s="888"/>
      <c r="BE110" s="888"/>
      <c r="BF110" s="888"/>
      <c r="BG110" s="888"/>
      <c r="BH110" s="888"/>
      <c r="BI110" s="888"/>
      <c r="BJ110" s="888"/>
      <c r="BK110" s="888"/>
      <c r="BL110" s="888"/>
      <c r="BM110" s="888"/>
      <c r="BN110" s="888"/>
      <c r="BO110" s="888"/>
      <c r="BP110" s="889"/>
      <c r="BQ110" s="927">
        <v>16994709</v>
      </c>
      <c r="BR110" s="928"/>
      <c r="BS110" s="928"/>
      <c r="BT110" s="928"/>
      <c r="BU110" s="928"/>
      <c r="BV110" s="928">
        <v>18251311</v>
      </c>
      <c r="BW110" s="928"/>
      <c r="BX110" s="928"/>
      <c r="BY110" s="928"/>
      <c r="BZ110" s="928"/>
      <c r="CA110" s="928">
        <v>17380074</v>
      </c>
      <c r="CB110" s="928"/>
      <c r="CC110" s="928"/>
      <c r="CD110" s="928"/>
      <c r="CE110" s="928"/>
      <c r="CF110" s="942">
        <v>194.8</v>
      </c>
      <c r="CG110" s="943"/>
      <c r="CH110" s="943"/>
      <c r="CI110" s="943"/>
      <c r="CJ110" s="943"/>
      <c r="CK110" s="944" t="s">
        <v>417</v>
      </c>
      <c r="CL110" s="945"/>
      <c r="CM110" s="924" t="s">
        <v>418</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x14ac:dyDescent="0.15">
      <c r="A111" s="931" t="s">
        <v>419</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420</v>
      </c>
      <c r="BA111" s="951"/>
      <c r="BB111" s="951"/>
      <c r="BC111" s="951"/>
      <c r="BD111" s="951"/>
      <c r="BE111" s="951"/>
      <c r="BF111" s="951"/>
      <c r="BG111" s="951"/>
      <c r="BH111" s="951"/>
      <c r="BI111" s="951"/>
      <c r="BJ111" s="951"/>
      <c r="BK111" s="951"/>
      <c r="BL111" s="951"/>
      <c r="BM111" s="951"/>
      <c r="BN111" s="951"/>
      <c r="BO111" s="951"/>
      <c r="BP111" s="952"/>
      <c r="BQ111" s="920" t="s">
        <v>112</v>
      </c>
      <c r="BR111" s="921"/>
      <c r="BS111" s="921"/>
      <c r="BT111" s="921"/>
      <c r="BU111" s="921"/>
      <c r="BV111" s="921" t="s">
        <v>112</v>
      </c>
      <c r="BW111" s="921"/>
      <c r="BX111" s="921"/>
      <c r="BY111" s="921"/>
      <c r="BZ111" s="921"/>
      <c r="CA111" s="921" t="s">
        <v>112</v>
      </c>
      <c r="CB111" s="921"/>
      <c r="CC111" s="921"/>
      <c r="CD111" s="921"/>
      <c r="CE111" s="921"/>
      <c r="CF111" s="915" t="s">
        <v>112</v>
      </c>
      <c r="CG111" s="916"/>
      <c r="CH111" s="916"/>
      <c r="CI111" s="916"/>
      <c r="CJ111" s="916"/>
      <c r="CK111" s="946"/>
      <c r="CL111" s="947"/>
      <c r="CM111" s="917" t="s">
        <v>421</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x14ac:dyDescent="0.15">
      <c r="A112" s="953" t="s">
        <v>422</v>
      </c>
      <c r="B112" s="954"/>
      <c r="C112" s="951" t="s">
        <v>423</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424</v>
      </c>
      <c r="BA112" s="951"/>
      <c r="BB112" s="951"/>
      <c r="BC112" s="951"/>
      <c r="BD112" s="951"/>
      <c r="BE112" s="951"/>
      <c r="BF112" s="951"/>
      <c r="BG112" s="951"/>
      <c r="BH112" s="951"/>
      <c r="BI112" s="951"/>
      <c r="BJ112" s="951"/>
      <c r="BK112" s="951"/>
      <c r="BL112" s="951"/>
      <c r="BM112" s="951"/>
      <c r="BN112" s="951"/>
      <c r="BO112" s="951"/>
      <c r="BP112" s="952"/>
      <c r="BQ112" s="920">
        <v>5923682</v>
      </c>
      <c r="BR112" s="921"/>
      <c r="BS112" s="921"/>
      <c r="BT112" s="921"/>
      <c r="BU112" s="921"/>
      <c r="BV112" s="921">
        <v>6546598</v>
      </c>
      <c r="BW112" s="921"/>
      <c r="BX112" s="921"/>
      <c r="BY112" s="921"/>
      <c r="BZ112" s="921"/>
      <c r="CA112" s="921">
        <v>7312909</v>
      </c>
      <c r="CB112" s="921"/>
      <c r="CC112" s="921"/>
      <c r="CD112" s="921"/>
      <c r="CE112" s="921"/>
      <c r="CF112" s="915">
        <v>82</v>
      </c>
      <c r="CG112" s="916"/>
      <c r="CH112" s="916"/>
      <c r="CI112" s="916"/>
      <c r="CJ112" s="916"/>
      <c r="CK112" s="946"/>
      <c r="CL112" s="947"/>
      <c r="CM112" s="917" t="s">
        <v>425</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x14ac:dyDescent="0.15">
      <c r="A113" s="955"/>
      <c r="B113" s="956"/>
      <c r="C113" s="951" t="s">
        <v>426</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487994</v>
      </c>
      <c r="AB113" s="935"/>
      <c r="AC113" s="935"/>
      <c r="AD113" s="935"/>
      <c r="AE113" s="936"/>
      <c r="AF113" s="937">
        <v>557113</v>
      </c>
      <c r="AG113" s="935"/>
      <c r="AH113" s="935"/>
      <c r="AI113" s="935"/>
      <c r="AJ113" s="936"/>
      <c r="AK113" s="937">
        <v>635568</v>
      </c>
      <c r="AL113" s="935"/>
      <c r="AM113" s="935"/>
      <c r="AN113" s="935"/>
      <c r="AO113" s="936"/>
      <c r="AP113" s="938">
        <v>7.1</v>
      </c>
      <c r="AQ113" s="939"/>
      <c r="AR113" s="939"/>
      <c r="AS113" s="939"/>
      <c r="AT113" s="940"/>
      <c r="AU113" s="900"/>
      <c r="AV113" s="901"/>
      <c r="AW113" s="901"/>
      <c r="AX113" s="901"/>
      <c r="AY113" s="902"/>
      <c r="AZ113" s="950" t="s">
        <v>427</v>
      </c>
      <c r="BA113" s="951"/>
      <c r="BB113" s="951"/>
      <c r="BC113" s="951"/>
      <c r="BD113" s="951"/>
      <c r="BE113" s="951"/>
      <c r="BF113" s="951"/>
      <c r="BG113" s="951"/>
      <c r="BH113" s="951"/>
      <c r="BI113" s="951"/>
      <c r="BJ113" s="951"/>
      <c r="BK113" s="951"/>
      <c r="BL113" s="951"/>
      <c r="BM113" s="951"/>
      <c r="BN113" s="951"/>
      <c r="BO113" s="951"/>
      <c r="BP113" s="952"/>
      <c r="BQ113" s="920">
        <v>758277</v>
      </c>
      <c r="BR113" s="921"/>
      <c r="BS113" s="921"/>
      <c r="BT113" s="921"/>
      <c r="BU113" s="921"/>
      <c r="BV113" s="921">
        <v>950934</v>
      </c>
      <c r="BW113" s="921"/>
      <c r="BX113" s="921"/>
      <c r="BY113" s="921"/>
      <c r="BZ113" s="921"/>
      <c r="CA113" s="921">
        <v>771021</v>
      </c>
      <c r="CB113" s="921"/>
      <c r="CC113" s="921"/>
      <c r="CD113" s="921"/>
      <c r="CE113" s="921"/>
      <c r="CF113" s="915">
        <v>8.6</v>
      </c>
      <c r="CG113" s="916"/>
      <c r="CH113" s="916"/>
      <c r="CI113" s="916"/>
      <c r="CJ113" s="916"/>
      <c r="CK113" s="946"/>
      <c r="CL113" s="947"/>
      <c r="CM113" s="917" t="s">
        <v>428</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t="s">
        <v>112</v>
      </c>
      <c r="DM113" s="960"/>
      <c r="DN113" s="960"/>
      <c r="DO113" s="960"/>
      <c r="DP113" s="961"/>
      <c r="DQ113" s="962" t="s">
        <v>112</v>
      </c>
      <c r="DR113" s="960"/>
      <c r="DS113" s="960"/>
      <c r="DT113" s="960"/>
      <c r="DU113" s="961"/>
      <c r="DV113" s="963" t="s">
        <v>112</v>
      </c>
      <c r="DW113" s="964"/>
      <c r="DX113" s="964"/>
      <c r="DY113" s="964"/>
      <c r="DZ113" s="965"/>
    </row>
    <row r="114" spans="1:130" s="197" customFormat="1" ht="26.25" customHeight="1" x14ac:dyDescent="0.15">
      <c r="A114" s="955"/>
      <c r="B114" s="956"/>
      <c r="C114" s="951" t="s">
        <v>429</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136060</v>
      </c>
      <c r="AB114" s="960"/>
      <c r="AC114" s="960"/>
      <c r="AD114" s="960"/>
      <c r="AE114" s="961"/>
      <c r="AF114" s="962">
        <v>130935</v>
      </c>
      <c r="AG114" s="960"/>
      <c r="AH114" s="960"/>
      <c r="AI114" s="960"/>
      <c r="AJ114" s="961"/>
      <c r="AK114" s="962">
        <v>134256</v>
      </c>
      <c r="AL114" s="960"/>
      <c r="AM114" s="960"/>
      <c r="AN114" s="960"/>
      <c r="AO114" s="961"/>
      <c r="AP114" s="963">
        <v>1.5</v>
      </c>
      <c r="AQ114" s="964"/>
      <c r="AR114" s="964"/>
      <c r="AS114" s="964"/>
      <c r="AT114" s="965"/>
      <c r="AU114" s="900"/>
      <c r="AV114" s="901"/>
      <c r="AW114" s="901"/>
      <c r="AX114" s="901"/>
      <c r="AY114" s="902"/>
      <c r="AZ114" s="950" t="s">
        <v>430</v>
      </c>
      <c r="BA114" s="951"/>
      <c r="BB114" s="951"/>
      <c r="BC114" s="951"/>
      <c r="BD114" s="951"/>
      <c r="BE114" s="951"/>
      <c r="BF114" s="951"/>
      <c r="BG114" s="951"/>
      <c r="BH114" s="951"/>
      <c r="BI114" s="951"/>
      <c r="BJ114" s="951"/>
      <c r="BK114" s="951"/>
      <c r="BL114" s="951"/>
      <c r="BM114" s="951"/>
      <c r="BN114" s="951"/>
      <c r="BO114" s="951"/>
      <c r="BP114" s="952"/>
      <c r="BQ114" s="920">
        <v>1700123</v>
      </c>
      <c r="BR114" s="921"/>
      <c r="BS114" s="921"/>
      <c r="BT114" s="921"/>
      <c r="BU114" s="921"/>
      <c r="BV114" s="921">
        <v>1832968</v>
      </c>
      <c r="BW114" s="921"/>
      <c r="BX114" s="921"/>
      <c r="BY114" s="921"/>
      <c r="BZ114" s="921"/>
      <c r="CA114" s="921">
        <v>1900384</v>
      </c>
      <c r="CB114" s="921"/>
      <c r="CC114" s="921"/>
      <c r="CD114" s="921"/>
      <c r="CE114" s="921"/>
      <c r="CF114" s="915">
        <v>21.3</v>
      </c>
      <c r="CG114" s="916"/>
      <c r="CH114" s="916"/>
      <c r="CI114" s="916"/>
      <c r="CJ114" s="916"/>
      <c r="CK114" s="946"/>
      <c r="CL114" s="947"/>
      <c r="CM114" s="917" t="s">
        <v>431</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x14ac:dyDescent="0.15">
      <c r="A115" s="955"/>
      <c r="B115" s="956"/>
      <c r="C115" s="951" t="s">
        <v>432</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t="s">
        <v>112</v>
      </c>
      <c r="AB115" s="935"/>
      <c r="AC115" s="935"/>
      <c r="AD115" s="935"/>
      <c r="AE115" s="936"/>
      <c r="AF115" s="937" t="s">
        <v>112</v>
      </c>
      <c r="AG115" s="935"/>
      <c r="AH115" s="935"/>
      <c r="AI115" s="935"/>
      <c r="AJ115" s="936"/>
      <c r="AK115" s="937" t="s">
        <v>112</v>
      </c>
      <c r="AL115" s="935"/>
      <c r="AM115" s="935"/>
      <c r="AN115" s="935"/>
      <c r="AO115" s="936"/>
      <c r="AP115" s="938" t="s">
        <v>112</v>
      </c>
      <c r="AQ115" s="939"/>
      <c r="AR115" s="939"/>
      <c r="AS115" s="939"/>
      <c r="AT115" s="940"/>
      <c r="AU115" s="900"/>
      <c r="AV115" s="901"/>
      <c r="AW115" s="901"/>
      <c r="AX115" s="901"/>
      <c r="AY115" s="902"/>
      <c r="AZ115" s="950" t="s">
        <v>433</v>
      </c>
      <c r="BA115" s="951"/>
      <c r="BB115" s="951"/>
      <c r="BC115" s="951"/>
      <c r="BD115" s="951"/>
      <c r="BE115" s="951"/>
      <c r="BF115" s="951"/>
      <c r="BG115" s="951"/>
      <c r="BH115" s="951"/>
      <c r="BI115" s="951"/>
      <c r="BJ115" s="951"/>
      <c r="BK115" s="951"/>
      <c r="BL115" s="951"/>
      <c r="BM115" s="951"/>
      <c r="BN115" s="951"/>
      <c r="BO115" s="951"/>
      <c r="BP115" s="952"/>
      <c r="BQ115" s="920">
        <v>318556</v>
      </c>
      <c r="BR115" s="921"/>
      <c r="BS115" s="921"/>
      <c r="BT115" s="921"/>
      <c r="BU115" s="921"/>
      <c r="BV115" s="921">
        <v>312266</v>
      </c>
      <c r="BW115" s="921"/>
      <c r="BX115" s="921"/>
      <c r="BY115" s="921"/>
      <c r="BZ115" s="921"/>
      <c r="CA115" s="921">
        <v>313104</v>
      </c>
      <c r="CB115" s="921"/>
      <c r="CC115" s="921"/>
      <c r="CD115" s="921"/>
      <c r="CE115" s="921"/>
      <c r="CF115" s="915">
        <v>3.5</v>
      </c>
      <c r="CG115" s="916"/>
      <c r="CH115" s="916"/>
      <c r="CI115" s="916"/>
      <c r="CJ115" s="916"/>
      <c r="CK115" s="946"/>
      <c r="CL115" s="947"/>
      <c r="CM115" s="950" t="s">
        <v>434</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x14ac:dyDescent="0.15">
      <c r="A116" s="957"/>
      <c r="B116" s="958"/>
      <c r="C116" s="972" t="s">
        <v>435</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112</v>
      </c>
      <c r="AB116" s="960"/>
      <c r="AC116" s="960"/>
      <c r="AD116" s="960"/>
      <c r="AE116" s="961"/>
      <c r="AF116" s="962" t="s">
        <v>112</v>
      </c>
      <c r="AG116" s="960"/>
      <c r="AH116" s="960"/>
      <c r="AI116" s="960"/>
      <c r="AJ116" s="961"/>
      <c r="AK116" s="962" t="s">
        <v>112</v>
      </c>
      <c r="AL116" s="960"/>
      <c r="AM116" s="960"/>
      <c r="AN116" s="960"/>
      <c r="AO116" s="961"/>
      <c r="AP116" s="963" t="s">
        <v>112</v>
      </c>
      <c r="AQ116" s="964"/>
      <c r="AR116" s="964"/>
      <c r="AS116" s="964"/>
      <c r="AT116" s="965"/>
      <c r="AU116" s="900"/>
      <c r="AV116" s="901"/>
      <c r="AW116" s="901"/>
      <c r="AX116" s="901"/>
      <c r="AY116" s="902"/>
      <c r="AZ116" s="950" t="s">
        <v>436</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437</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112</v>
      </c>
      <c r="DH116" s="960"/>
      <c r="DI116" s="960"/>
      <c r="DJ116" s="960"/>
      <c r="DK116" s="961"/>
      <c r="DL116" s="962" t="s">
        <v>112</v>
      </c>
      <c r="DM116" s="960"/>
      <c r="DN116" s="960"/>
      <c r="DO116" s="960"/>
      <c r="DP116" s="961"/>
      <c r="DQ116" s="962" t="s">
        <v>112</v>
      </c>
      <c r="DR116" s="960"/>
      <c r="DS116" s="960"/>
      <c r="DT116" s="960"/>
      <c r="DU116" s="961"/>
      <c r="DV116" s="963" t="s">
        <v>112</v>
      </c>
      <c r="DW116" s="964"/>
      <c r="DX116" s="964"/>
      <c r="DY116" s="964"/>
      <c r="DZ116" s="965"/>
    </row>
    <row r="117" spans="1:130" s="197" customFormat="1" ht="26.25" customHeight="1" x14ac:dyDescent="0.15">
      <c r="A117" s="905" t="s">
        <v>170</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438</v>
      </c>
      <c r="Z117" s="885"/>
      <c r="AA117" s="997">
        <v>2559308</v>
      </c>
      <c r="AB117" s="967"/>
      <c r="AC117" s="967"/>
      <c r="AD117" s="967"/>
      <c r="AE117" s="968"/>
      <c r="AF117" s="966">
        <v>2584934</v>
      </c>
      <c r="AG117" s="967"/>
      <c r="AH117" s="967"/>
      <c r="AI117" s="967"/>
      <c r="AJ117" s="968"/>
      <c r="AK117" s="966">
        <v>2756077</v>
      </c>
      <c r="AL117" s="967"/>
      <c r="AM117" s="967"/>
      <c r="AN117" s="967"/>
      <c r="AO117" s="968"/>
      <c r="AP117" s="969"/>
      <c r="AQ117" s="970"/>
      <c r="AR117" s="970"/>
      <c r="AS117" s="970"/>
      <c r="AT117" s="971"/>
      <c r="AU117" s="900"/>
      <c r="AV117" s="901"/>
      <c r="AW117" s="901"/>
      <c r="AX117" s="901"/>
      <c r="AY117" s="902"/>
      <c r="AZ117" s="996" t="s">
        <v>439</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440</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112</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x14ac:dyDescent="0.15">
      <c r="A118" s="905" t="s">
        <v>414</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412</v>
      </c>
      <c r="AB118" s="884"/>
      <c r="AC118" s="884"/>
      <c r="AD118" s="884"/>
      <c r="AE118" s="885"/>
      <c r="AF118" s="883" t="s">
        <v>286</v>
      </c>
      <c r="AG118" s="884"/>
      <c r="AH118" s="884"/>
      <c r="AI118" s="884"/>
      <c r="AJ118" s="885"/>
      <c r="AK118" s="883" t="s">
        <v>285</v>
      </c>
      <c r="AL118" s="884"/>
      <c r="AM118" s="884"/>
      <c r="AN118" s="884"/>
      <c r="AO118" s="885"/>
      <c r="AP118" s="991" t="s">
        <v>413</v>
      </c>
      <c r="AQ118" s="992"/>
      <c r="AR118" s="992"/>
      <c r="AS118" s="992"/>
      <c r="AT118" s="993"/>
      <c r="AU118" s="903"/>
      <c r="AV118" s="904"/>
      <c r="AW118" s="904"/>
      <c r="AX118" s="904"/>
      <c r="AY118" s="904"/>
      <c r="AZ118" s="228" t="s">
        <v>170</v>
      </c>
      <c r="BA118" s="228"/>
      <c r="BB118" s="228"/>
      <c r="BC118" s="228"/>
      <c r="BD118" s="228"/>
      <c r="BE118" s="228"/>
      <c r="BF118" s="228"/>
      <c r="BG118" s="228"/>
      <c r="BH118" s="228"/>
      <c r="BI118" s="228"/>
      <c r="BJ118" s="228"/>
      <c r="BK118" s="228"/>
      <c r="BL118" s="228"/>
      <c r="BM118" s="228"/>
      <c r="BN118" s="228"/>
      <c r="BO118" s="994" t="s">
        <v>441</v>
      </c>
      <c r="BP118" s="995"/>
      <c r="BQ118" s="986">
        <v>25695347</v>
      </c>
      <c r="BR118" s="987"/>
      <c r="BS118" s="987"/>
      <c r="BT118" s="987"/>
      <c r="BU118" s="987"/>
      <c r="BV118" s="987">
        <v>27894077</v>
      </c>
      <c r="BW118" s="987"/>
      <c r="BX118" s="987"/>
      <c r="BY118" s="987"/>
      <c r="BZ118" s="987"/>
      <c r="CA118" s="987">
        <v>27677492</v>
      </c>
      <c r="CB118" s="987"/>
      <c r="CC118" s="987"/>
      <c r="CD118" s="987"/>
      <c r="CE118" s="987"/>
      <c r="CF118" s="988"/>
      <c r="CG118" s="989"/>
      <c r="CH118" s="989"/>
      <c r="CI118" s="989"/>
      <c r="CJ118" s="990"/>
      <c r="CK118" s="946"/>
      <c r="CL118" s="947"/>
      <c r="CM118" s="917" t="s">
        <v>442</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x14ac:dyDescent="0.15">
      <c r="A119" s="975" t="s">
        <v>417</v>
      </c>
      <c r="B119" s="945"/>
      <c r="C119" s="924" t="s">
        <v>418</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443</v>
      </c>
      <c r="AV119" s="979"/>
      <c r="AW119" s="979"/>
      <c r="AX119" s="979"/>
      <c r="AY119" s="980"/>
      <c r="AZ119" s="941" t="s">
        <v>444</v>
      </c>
      <c r="BA119" s="888"/>
      <c r="BB119" s="888"/>
      <c r="BC119" s="888"/>
      <c r="BD119" s="888"/>
      <c r="BE119" s="888"/>
      <c r="BF119" s="888"/>
      <c r="BG119" s="888"/>
      <c r="BH119" s="888"/>
      <c r="BI119" s="888"/>
      <c r="BJ119" s="888"/>
      <c r="BK119" s="888"/>
      <c r="BL119" s="888"/>
      <c r="BM119" s="888"/>
      <c r="BN119" s="888"/>
      <c r="BO119" s="888"/>
      <c r="BP119" s="889"/>
      <c r="BQ119" s="927">
        <v>5883747</v>
      </c>
      <c r="BR119" s="928"/>
      <c r="BS119" s="928"/>
      <c r="BT119" s="928"/>
      <c r="BU119" s="928"/>
      <c r="BV119" s="928">
        <v>10129728</v>
      </c>
      <c r="BW119" s="928"/>
      <c r="BX119" s="928"/>
      <c r="BY119" s="928"/>
      <c r="BZ119" s="928"/>
      <c r="CA119" s="928">
        <v>9848927</v>
      </c>
      <c r="CB119" s="928"/>
      <c r="CC119" s="928"/>
      <c r="CD119" s="928"/>
      <c r="CE119" s="928"/>
      <c r="CF119" s="942">
        <v>110.4</v>
      </c>
      <c r="CG119" s="943"/>
      <c r="CH119" s="943"/>
      <c r="CI119" s="943"/>
      <c r="CJ119" s="943"/>
      <c r="CK119" s="948"/>
      <c r="CL119" s="949"/>
      <c r="CM119" s="1005" t="s">
        <v>445</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t="s">
        <v>112</v>
      </c>
      <c r="DH119" s="999"/>
      <c r="DI119" s="999"/>
      <c r="DJ119" s="999"/>
      <c r="DK119" s="1000"/>
      <c r="DL119" s="1001" t="s">
        <v>112</v>
      </c>
      <c r="DM119" s="999"/>
      <c r="DN119" s="999"/>
      <c r="DO119" s="999"/>
      <c r="DP119" s="1000"/>
      <c r="DQ119" s="1001" t="s">
        <v>112</v>
      </c>
      <c r="DR119" s="999"/>
      <c r="DS119" s="999"/>
      <c r="DT119" s="999"/>
      <c r="DU119" s="1000"/>
      <c r="DV119" s="1002" t="s">
        <v>112</v>
      </c>
      <c r="DW119" s="1003"/>
      <c r="DX119" s="1003"/>
      <c r="DY119" s="1003"/>
      <c r="DZ119" s="1004"/>
    </row>
    <row r="120" spans="1:130" s="197" customFormat="1" ht="26.25" customHeight="1" x14ac:dyDescent="0.15">
      <c r="A120" s="976"/>
      <c r="B120" s="947"/>
      <c r="C120" s="917" t="s">
        <v>421</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446</v>
      </c>
      <c r="BA120" s="951"/>
      <c r="BB120" s="951"/>
      <c r="BC120" s="951"/>
      <c r="BD120" s="951"/>
      <c r="BE120" s="951"/>
      <c r="BF120" s="951"/>
      <c r="BG120" s="951"/>
      <c r="BH120" s="951"/>
      <c r="BI120" s="951"/>
      <c r="BJ120" s="951"/>
      <c r="BK120" s="951"/>
      <c r="BL120" s="951"/>
      <c r="BM120" s="951"/>
      <c r="BN120" s="951"/>
      <c r="BO120" s="951"/>
      <c r="BP120" s="952"/>
      <c r="BQ120" s="920">
        <v>478174</v>
      </c>
      <c r="BR120" s="921"/>
      <c r="BS120" s="921"/>
      <c r="BT120" s="921"/>
      <c r="BU120" s="921"/>
      <c r="BV120" s="921">
        <v>442700</v>
      </c>
      <c r="BW120" s="921"/>
      <c r="BX120" s="921"/>
      <c r="BY120" s="921"/>
      <c r="BZ120" s="921"/>
      <c r="CA120" s="921">
        <v>417872</v>
      </c>
      <c r="CB120" s="921"/>
      <c r="CC120" s="921"/>
      <c r="CD120" s="921"/>
      <c r="CE120" s="921"/>
      <c r="CF120" s="915">
        <v>4.7</v>
      </c>
      <c r="CG120" s="916"/>
      <c r="CH120" s="916"/>
      <c r="CI120" s="916"/>
      <c r="CJ120" s="916"/>
      <c r="CK120" s="1014" t="s">
        <v>447</v>
      </c>
      <c r="CL120" s="1015"/>
      <c r="CM120" s="1015"/>
      <c r="CN120" s="1015"/>
      <c r="CO120" s="1016"/>
      <c r="CP120" s="1022" t="s">
        <v>395</v>
      </c>
      <c r="CQ120" s="1023"/>
      <c r="CR120" s="1023"/>
      <c r="CS120" s="1023"/>
      <c r="CT120" s="1023"/>
      <c r="CU120" s="1023"/>
      <c r="CV120" s="1023"/>
      <c r="CW120" s="1023"/>
      <c r="CX120" s="1023"/>
      <c r="CY120" s="1023"/>
      <c r="CZ120" s="1023"/>
      <c r="DA120" s="1023"/>
      <c r="DB120" s="1023"/>
      <c r="DC120" s="1023"/>
      <c r="DD120" s="1023"/>
      <c r="DE120" s="1023"/>
      <c r="DF120" s="1024"/>
      <c r="DG120" s="927">
        <v>3015847</v>
      </c>
      <c r="DH120" s="928"/>
      <c r="DI120" s="928"/>
      <c r="DJ120" s="928"/>
      <c r="DK120" s="928"/>
      <c r="DL120" s="928">
        <v>3636949</v>
      </c>
      <c r="DM120" s="928"/>
      <c r="DN120" s="928"/>
      <c r="DO120" s="928"/>
      <c r="DP120" s="928"/>
      <c r="DQ120" s="928">
        <v>4055905</v>
      </c>
      <c r="DR120" s="928"/>
      <c r="DS120" s="928"/>
      <c r="DT120" s="928"/>
      <c r="DU120" s="928"/>
      <c r="DV120" s="929">
        <v>45.5</v>
      </c>
      <c r="DW120" s="929"/>
      <c r="DX120" s="929"/>
      <c r="DY120" s="929"/>
      <c r="DZ120" s="930"/>
    </row>
    <row r="121" spans="1:130" s="197" customFormat="1" ht="26.25" customHeight="1" x14ac:dyDescent="0.15">
      <c r="A121" s="976"/>
      <c r="B121" s="947"/>
      <c r="C121" s="1011" t="s">
        <v>448</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449</v>
      </c>
      <c r="BA121" s="972"/>
      <c r="BB121" s="972"/>
      <c r="BC121" s="972"/>
      <c r="BD121" s="972"/>
      <c r="BE121" s="972"/>
      <c r="BF121" s="972"/>
      <c r="BG121" s="972"/>
      <c r="BH121" s="972"/>
      <c r="BI121" s="972"/>
      <c r="BJ121" s="972"/>
      <c r="BK121" s="972"/>
      <c r="BL121" s="972"/>
      <c r="BM121" s="972"/>
      <c r="BN121" s="972"/>
      <c r="BO121" s="972"/>
      <c r="BP121" s="973"/>
      <c r="BQ121" s="986">
        <v>18969793</v>
      </c>
      <c r="BR121" s="987"/>
      <c r="BS121" s="987"/>
      <c r="BT121" s="987"/>
      <c r="BU121" s="987"/>
      <c r="BV121" s="987">
        <v>18992011</v>
      </c>
      <c r="BW121" s="987"/>
      <c r="BX121" s="987"/>
      <c r="BY121" s="987"/>
      <c r="BZ121" s="987"/>
      <c r="CA121" s="987">
        <v>19272100</v>
      </c>
      <c r="CB121" s="987"/>
      <c r="CC121" s="987"/>
      <c r="CD121" s="987"/>
      <c r="CE121" s="987"/>
      <c r="CF121" s="1025">
        <v>216</v>
      </c>
      <c r="CG121" s="1026"/>
      <c r="CH121" s="1026"/>
      <c r="CI121" s="1026"/>
      <c r="CJ121" s="1026"/>
      <c r="CK121" s="1017"/>
      <c r="CL121" s="1018"/>
      <c r="CM121" s="1018"/>
      <c r="CN121" s="1018"/>
      <c r="CO121" s="1019"/>
      <c r="CP121" s="1008" t="s">
        <v>387</v>
      </c>
      <c r="CQ121" s="1009"/>
      <c r="CR121" s="1009"/>
      <c r="CS121" s="1009"/>
      <c r="CT121" s="1009"/>
      <c r="CU121" s="1009"/>
      <c r="CV121" s="1009"/>
      <c r="CW121" s="1009"/>
      <c r="CX121" s="1009"/>
      <c r="CY121" s="1009"/>
      <c r="CZ121" s="1009"/>
      <c r="DA121" s="1009"/>
      <c r="DB121" s="1009"/>
      <c r="DC121" s="1009"/>
      <c r="DD121" s="1009"/>
      <c r="DE121" s="1009"/>
      <c r="DF121" s="1010"/>
      <c r="DG121" s="920">
        <v>1292572</v>
      </c>
      <c r="DH121" s="921"/>
      <c r="DI121" s="921"/>
      <c r="DJ121" s="921"/>
      <c r="DK121" s="921"/>
      <c r="DL121" s="921">
        <v>1276080</v>
      </c>
      <c r="DM121" s="921"/>
      <c r="DN121" s="921"/>
      <c r="DO121" s="921"/>
      <c r="DP121" s="921"/>
      <c r="DQ121" s="921">
        <v>1333812</v>
      </c>
      <c r="DR121" s="921"/>
      <c r="DS121" s="921"/>
      <c r="DT121" s="921"/>
      <c r="DU121" s="921"/>
      <c r="DV121" s="922">
        <v>15</v>
      </c>
      <c r="DW121" s="922"/>
      <c r="DX121" s="922"/>
      <c r="DY121" s="922"/>
      <c r="DZ121" s="923"/>
    </row>
    <row r="122" spans="1:130" s="197" customFormat="1" ht="26.25" customHeight="1" x14ac:dyDescent="0.15">
      <c r="A122" s="976"/>
      <c r="B122" s="947"/>
      <c r="C122" s="917" t="s">
        <v>431</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170</v>
      </c>
      <c r="BA122" s="228"/>
      <c r="BB122" s="228"/>
      <c r="BC122" s="228"/>
      <c r="BD122" s="228"/>
      <c r="BE122" s="228"/>
      <c r="BF122" s="228"/>
      <c r="BG122" s="228"/>
      <c r="BH122" s="228"/>
      <c r="BI122" s="228"/>
      <c r="BJ122" s="228"/>
      <c r="BK122" s="228"/>
      <c r="BL122" s="228"/>
      <c r="BM122" s="228"/>
      <c r="BN122" s="228"/>
      <c r="BO122" s="994" t="s">
        <v>450</v>
      </c>
      <c r="BP122" s="995"/>
      <c r="BQ122" s="1035">
        <v>25331714</v>
      </c>
      <c r="BR122" s="1036"/>
      <c r="BS122" s="1036"/>
      <c r="BT122" s="1036"/>
      <c r="BU122" s="1036"/>
      <c r="BV122" s="1036">
        <v>29564439</v>
      </c>
      <c r="BW122" s="1036"/>
      <c r="BX122" s="1036"/>
      <c r="BY122" s="1036"/>
      <c r="BZ122" s="1036"/>
      <c r="CA122" s="1036">
        <v>29538899</v>
      </c>
      <c r="CB122" s="1036"/>
      <c r="CC122" s="1036"/>
      <c r="CD122" s="1036"/>
      <c r="CE122" s="1036"/>
      <c r="CF122" s="988"/>
      <c r="CG122" s="989"/>
      <c r="CH122" s="989"/>
      <c r="CI122" s="989"/>
      <c r="CJ122" s="990"/>
      <c r="CK122" s="1017"/>
      <c r="CL122" s="1018"/>
      <c r="CM122" s="1018"/>
      <c r="CN122" s="1018"/>
      <c r="CO122" s="1019"/>
      <c r="CP122" s="1008" t="s">
        <v>396</v>
      </c>
      <c r="CQ122" s="1009"/>
      <c r="CR122" s="1009"/>
      <c r="CS122" s="1009"/>
      <c r="CT122" s="1009"/>
      <c r="CU122" s="1009"/>
      <c r="CV122" s="1009"/>
      <c r="CW122" s="1009"/>
      <c r="CX122" s="1009"/>
      <c r="CY122" s="1009"/>
      <c r="CZ122" s="1009"/>
      <c r="DA122" s="1009"/>
      <c r="DB122" s="1009"/>
      <c r="DC122" s="1009"/>
      <c r="DD122" s="1009"/>
      <c r="DE122" s="1009"/>
      <c r="DF122" s="1010"/>
      <c r="DG122" s="920">
        <v>364744</v>
      </c>
      <c r="DH122" s="921"/>
      <c r="DI122" s="921"/>
      <c r="DJ122" s="921"/>
      <c r="DK122" s="921"/>
      <c r="DL122" s="921">
        <v>487236</v>
      </c>
      <c r="DM122" s="921"/>
      <c r="DN122" s="921"/>
      <c r="DO122" s="921"/>
      <c r="DP122" s="921"/>
      <c r="DQ122" s="921">
        <v>881409</v>
      </c>
      <c r="DR122" s="921"/>
      <c r="DS122" s="921"/>
      <c r="DT122" s="921"/>
      <c r="DU122" s="921"/>
      <c r="DV122" s="922">
        <v>9.9</v>
      </c>
      <c r="DW122" s="922"/>
      <c r="DX122" s="922"/>
      <c r="DY122" s="922"/>
      <c r="DZ122" s="923"/>
    </row>
    <row r="123" spans="1:130" s="197" customFormat="1" ht="26.25" customHeight="1" thickBot="1" x14ac:dyDescent="0.2">
      <c r="A123" s="976"/>
      <c r="B123" s="947"/>
      <c r="C123" s="917" t="s">
        <v>437</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112</v>
      </c>
      <c r="AB123" s="960"/>
      <c r="AC123" s="960"/>
      <c r="AD123" s="960"/>
      <c r="AE123" s="961"/>
      <c r="AF123" s="962" t="s">
        <v>112</v>
      </c>
      <c r="AG123" s="960"/>
      <c r="AH123" s="960"/>
      <c r="AI123" s="960"/>
      <c r="AJ123" s="961"/>
      <c r="AK123" s="962" t="s">
        <v>112</v>
      </c>
      <c r="AL123" s="960"/>
      <c r="AM123" s="960"/>
      <c r="AN123" s="960"/>
      <c r="AO123" s="961"/>
      <c r="AP123" s="963" t="s">
        <v>112</v>
      </c>
      <c r="AQ123" s="964"/>
      <c r="AR123" s="964"/>
      <c r="AS123" s="964"/>
      <c r="AT123" s="965"/>
      <c r="AU123" s="1032" t="s">
        <v>451</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4.4000000000000004</v>
      </c>
      <c r="BR123" s="1028"/>
      <c r="BS123" s="1028"/>
      <c r="BT123" s="1028"/>
      <c r="BU123" s="1028"/>
      <c r="BV123" s="1028" t="s">
        <v>112</v>
      </c>
      <c r="BW123" s="1028"/>
      <c r="BX123" s="1028"/>
      <c r="BY123" s="1028"/>
      <c r="BZ123" s="1028"/>
      <c r="CA123" s="1028" t="s">
        <v>112</v>
      </c>
      <c r="CB123" s="1028"/>
      <c r="CC123" s="1028"/>
      <c r="CD123" s="1028"/>
      <c r="CE123" s="1028"/>
      <c r="CF123" s="1029"/>
      <c r="CG123" s="1030"/>
      <c r="CH123" s="1030"/>
      <c r="CI123" s="1030"/>
      <c r="CJ123" s="1031"/>
      <c r="CK123" s="1017"/>
      <c r="CL123" s="1018"/>
      <c r="CM123" s="1018"/>
      <c r="CN123" s="1018"/>
      <c r="CO123" s="1019"/>
      <c r="CP123" s="1008" t="s">
        <v>394</v>
      </c>
      <c r="CQ123" s="1009"/>
      <c r="CR123" s="1009"/>
      <c r="CS123" s="1009"/>
      <c r="CT123" s="1009"/>
      <c r="CU123" s="1009"/>
      <c r="CV123" s="1009"/>
      <c r="CW123" s="1009"/>
      <c r="CX123" s="1009"/>
      <c r="CY123" s="1009"/>
      <c r="CZ123" s="1009"/>
      <c r="DA123" s="1009"/>
      <c r="DB123" s="1009"/>
      <c r="DC123" s="1009"/>
      <c r="DD123" s="1009"/>
      <c r="DE123" s="1009"/>
      <c r="DF123" s="1010"/>
      <c r="DG123" s="959">
        <v>592165</v>
      </c>
      <c r="DH123" s="960"/>
      <c r="DI123" s="960"/>
      <c r="DJ123" s="960"/>
      <c r="DK123" s="961"/>
      <c r="DL123" s="962">
        <v>581335</v>
      </c>
      <c r="DM123" s="960"/>
      <c r="DN123" s="960"/>
      <c r="DO123" s="960"/>
      <c r="DP123" s="961"/>
      <c r="DQ123" s="962">
        <v>526575</v>
      </c>
      <c r="DR123" s="960"/>
      <c r="DS123" s="960"/>
      <c r="DT123" s="960"/>
      <c r="DU123" s="961"/>
      <c r="DV123" s="963">
        <v>5.9</v>
      </c>
      <c r="DW123" s="964"/>
      <c r="DX123" s="964"/>
      <c r="DY123" s="964"/>
      <c r="DZ123" s="965"/>
    </row>
    <row r="124" spans="1:130" s="197" customFormat="1" ht="26.25" customHeight="1" x14ac:dyDescent="0.15">
      <c r="A124" s="976"/>
      <c r="B124" s="947"/>
      <c r="C124" s="917" t="s">
        <v>440</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452</v>
      </c>
      <c r="CQ124" s="1009"/>
      <c r="CR124" s="1009"/>
      <c r="CS124" s="1009"/>
      <c r="CT124" s="1009"/>
      <c r="CU124" s="1009"/>
      <c r="CV124" s="1009"/>
      <c r="CW124" s="1009"/>
      <c r="CX124" s="1009"/>
      <c r="CY124" s="1009"/>
      <c r="CZ124" s="1009"/>
      <c r="DA124" s="1009"/>
      <c r="DB124" s="1009"/>
      <c r="DC124" s="1009"/>
      <c r="DD124" s="1009"/>
      <c r="DE124" s="1009"/>
      <c r="DF124" s="1010"/>
      <c r="DG124" s="998">
        <v>658354</v>
      </c>
      <c r="DH124" s="999"/>
      <c r="DI124" s="999"/>
      <c r="DJ124" s="999"/>
      <c r="DK124" s="1000"/>
      <c r="DL124" s="1001">
        <v>564998</v>
      </c>
      <c r="DM124" s="999"/>
      <c r="DN124" s="999"/>
      <c r="DO124" s="999"/>
      <c r="DP124" s="1000"/>
      <c r="DQ124" s="1001">
        <v>515208</v>
      </c>
      <c r="DR124" s="999"/>
      <c r="DS124" s="999"/>
      <c r="DT124" s="999"/>
      <c r="DU124" s="1000"/>
      <c r="DV124" s="1002">
        <v>5.8</v>
      </c>
      <c r="DW124" s="1003"/>
      <c r="DX124" s="1003"/>
      <c r="DY124" s="1003"/>
      <c r="DZ124" s="1004"/>
    </row>
    <row r="125" spans="1:130" s="197" customFormat="1" ht="26.25" customHeight="1" thickBot="1" x14ac:dyDescent="0.2">
      <c r="A125" s="976"/>
      <c r="B125" s="947"/>
      <c r="C125" s="917" t="s">
        <v>442</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453</v>
      </c>
      <c r="CL125" s="1015"/>
      <c r="CM125" s="1015"/>
      <c r="CN125" s="1015"/>
      <c r="CO125" s="1016"/>
      <c r="CP125" s="941" t="s">
        <v>454</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x14ac:dyDescent="0.15">
      <c r="A126" s="976"/>
      <c r="B126" s="947"/>
      <c r="C126" s="917" t="s">
        <v>445</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t="s">
        <v>112</v>
      </c>
      <c r="AB126" s="960"/>
      <c r="AC126" s="960"/>
      <c r="AD126" s="960"/>
      <c r="AE126" s="961"/>
      <c r="AF126" s="962" t="s">
        <v>112</v>
      </c>
      <c r="AG126" s="960"/>
      <c r="AH126" s="960"/>
      <c r="AI126" s="960"/>
      <c r="AJ126" s="961"/>
      <c r="AK126" s="962" t="s">
        <v>112</v>
      </c>
      <c r="AL126" s="960"/>
      <c r="AM126" s="960"/>
      <c r="AN126" s="960"/>
      <c r="AO126" s="961"/>
      <c r="AP126" s="963" t="s">
        <v>112</v>
      </c>
      <c r="AQ126" s="964"/>
      <c r="AR126" s="964"/>
      <c r="AS126" s="964"/>
      <c r="AT126" s="965"/>
      <c r="AU126" s="233"/>
      <c r="AV126" s="233"/>
      <c r="AW126" s="233"/>
      <c r="AX126" s="1037" t="s">
        <v>455</v>
      </c>
      <c r="AY126" s="1038"/>
      <c r="AZ126" s="1038"/>
      <c r="BA126" s="1038"/>
      <c r="BB126" s="1038"/>
      <c r="BC126" s="1038"/>
      <c r="BD126" s="1038"/>
      <c r="BE126" s="1039"/>
      <c r="BF126" s="1053" t="s">
        <v>456</v>
      </c>
      <c r="BG126" s="1038"/>
      <c r="BH126" s="1038"/>
      <c r="BI126" s="1038"/>
      <c r="BJ126" s="1038"/>
      <c r="BK126" s="1038"/>
      <c r="BL126" s="1039"/>
      <c r="BM126" s="1053" t="s">
        <v>457</v>
      </c>
      <c r="BN126" s="1038"/>
      <c r="BO126" s="1038"/>
      <c r="BP126" s="1038"/>
      <c r="BQ126" s="1038"/>
      <c r="BR126" s="1038"/>
      <c r="BS126" s="1039"/>
      <c r="BT126" s="1053" t="s">
        <v>458</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459</v>
      </c>
      <c r="CQ126" s="951"/>
      <c r="CR126" s="951"/>
      <c r="CS126" s="951"/>
      <c r="CT126" s="951"/>
      <c r="CU126" s="951"/>
      <c r="CV126" s="951"/>
      <c r="CW126" s="951"/>
      <c r="CX126" s="951"/>
      <c r="CY126" s="951"/>
      <c r="CZ126" s="951"/>
      <c r="DA126" s="951"/>
      <c r="DB126" s="951"/>
      <c r="DC126" s="951"/>
      <c r="DD126" s="951"/>
      <c r="DE126" s="951"/>
      <c r="DF126" s="952"/>
      <c r="DG126" s="920">
        <v>318556</v>
      </c>
      <c r="DH126" s="921"/>
      <c r="DI126" s="921"/>
      <c r="DJ126" s="921"/>
      <c r="DK126" s="921"/>
      <c r="DL126" s="921">
        <v>311066</v>
      </c>
      <c r="DM126" s="921"/>
      <c r="DN126" s="921"/>
      <c r="DO126" s="921"/>
      <c r="DP126" s="921"/>
      <c r="DQ126" s="921">
        <v>313104</v>
      </c>
      <c r="DR126" s="921"/>
      <c r="DS126" s="921"/>
      <c r="DT126" s="921"/>
      <c r="DU126" s="921"/>
      <c r="DV126" s="922">
        <v>3.5</v>
      </c>
      <c r="DW126" s="922"/>
      <c r="DX126" s="922"/>
      <c r="DY126" s="922"/>
      <c r="DZ126" s="923"/>
    </row>
    <row r="127" spans="1:130" s="197" customFormat="1" ht="26.25" customHeight="1" thickBot="1" x14ac:dyDescent="0.2">
      <c r="A127" s="977"/>
      <c r="B127" s="949"/>
      <c r="C127" s="1005" t="s">
        <v>460</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112</v>
      </c>
      <c r="AB127" s="960"/>
      <c r="AC127" s="960"/>
      <c r="AD127" s="960"/>
      <c r="AE127" s="961"/>
      <c r="AF127" s="962" t="s">
        <v>112</v>
      </c>
      <c r="AG127" s="960"/>
      <c r="AH127" s="960"/>
      <c r="AI127" s="960"/>
      <c r="AJ127" s="961"/>
      <c r="AK127" s="962" t="s">
        <v>112</v>
      </c>
      <c r="AL127" s="960"/>
      <c r="AM127" s="960"/>
      <c r="AN127" s="960"/>
      <c r="AO127" s="961"/>
      <c r="AP127" s="963" t="s">
        <v>112</v>
      </c>
      <c r="AQ127" s="964"/>
      <c r="AR127" s="964"/>
      <c r="AS127" s="964"/>
      <c r="AT127" s="965"/>
      <c r="AU127" s="233"/>
      <c r="AV127" s="233"/>
      <c r="AW127" s="233"/>
      <c r="AX127" s="887" t="s">
        <v>461</v>
      </c>
      <c r="AY127" s="888"/>
      <c r="AZ127" s="888"/>
      <c r="BA127" s="888"/>
      <c r="BB127" s="888"/>
      <c r="BC127" s="888"/>
      <c r="BD127" s="888"/>
      <c r="BE127" s="889"/>
      <c r="BF127" s="1042" t="s">
        <v>112</v>
      </c>
      <c r="BG127" s="1043"/>
      <c r="BH127" s="1043"/>
      <c r="BI127" s="1043"/>
      <c r="BJ127" s="1043"/>
      <c r="BK127" s="1043"/>
      <c r="BL127" s="1052"/>
      <c r="BM127" s="1042">
        <v>13.19</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462</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v>1200</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x14ac:dyDescent="0.15">
      <c r="A128" s="1072" t="s">
        <v>463</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464</v>
      </c>
      <c r="X128" s="1074"/>
      <c r="Y128" s="1074"/>
      <c r="Z128" s="1075"/>
      <c r="AA128" s="1090">
        <v>46172</v>
      </c>
      <c r="AB128" s="1091"/>
      <c r="AC128" s="1091"/>
      <c r="AD128" s="1091"/>
      <c r="AE128" s="1092"/>
      <c r="AF128" s="1093">
        <v>46681</v>
      </c>
      <c r="AG128" s="1091"/>
      <c r="AH128" s="1091"/>
      <c r="AI128" s="1091"/>
      <c r="AJ128" s="1092"/>
      <c r="AK128" s="1093">
        <v>46852</v>
      </c>
      <c r="AL128" s="1091"/>
      <c r="AM128" s="1091"/>
      <c r="AN128" s="1091"/>
      <c r="AO128" s="1092"/>
      <c r="AP128" s="1094"/>
      <c r="AQ128" s="1095"/>
      <c r="AR128" s="1095"/>
      <c r="AS128" s="1095"/>
      <c r="AT128" s="1096"/>
      <c r="AU128" s="235"/>
      <c r="AV128" s="235"/>
      <c r="AW128" s="235"/>
      <c r="AX128" s="1055" t="s">
        <v>465</v>
      </c>
      <c r="AY128" s="951"/>
      <c r="AZ128" s="951"/>
      <c r="BA128" s="951"/>
      <c r="BB128" s="951"/>
      <c r="BC128" s="951"/>
      <c r="BD128" s="951"/>
      <c r="BE128" s="952"/>
      <c r="BF128" s="1067" t="s">
        <v>112</v>
      </c>
      <c r="BG128" s="1068"/>
      <c r="BH128" s="1068"/>
      <c r="BI128" s="1068"/>
      <c r="BJ128" s="1068"/>
      <c r="BK128" s="1068"/>
      <c r="BL128" s="1069"/>
      <c r="BM128" s="1067">
        <v>18.190000000000001</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466</v>
      </c>
      <c r="X129" s="1062"/>
      <c r="Y129" s="1062"/>
      <c r="Z129" s="1063"/>
      <c r="AA129" s="959">
        <v>9991462</v>
      </c>
      <c r="AB129" s="960"/>
      <c r="AC129" s="960"/>
      <c r="AD129" s="960"/>
      <c r="AE129" s="961"/>
      <c r="AF129" s="962">
        <v>10978152</v>
      </c>
      <c r="AG129" s="960"/>
      <c r="AH129" s="960"/>
      <c r="AI129" s="960"/>
      <c r="AJ129" s="961"/>
      <c r="AK129" s="962">
        <v>10959200</v>
      </c>
      <c r="AL129" s="960"/>
      <c r="AM129" s="960"/>
      <c r="AN129" s="960"/>
      <c r="AO129" s="961"/>
      <c r="AP129" s="1064"/>
      <c r="AQ129" s="1065"/>
      <c r="AR129" s="1065"/>
      <c r="AS129" s="1065"/>
      <c r="AT129" s="1066"/>
      <c r="AU129" s="235"/>
      <c r="AV129" s="235"/>
      <c r="AW129" s="235"/>
      <c r="AX129" s="1055" t="s">
        <v>467</v>
      </c>
      <c r="AY129" s="951"/>
      <c r="AZ129" s="951"/>
      <c r="BA129" s="951"/>
      <c r="BB129" s="951"/>
      <c r="BC129" s="951"/>
      <c r="BD129" s="951"/>
      <c r="BE129" s="952"/>
      <c r="BF129" s="1056">
        <v>7.5</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1" t="s">
        <v>468</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469</v>
      </c>
      <c r="X130" s="1062"/>
      <c r="Y130" s="1062"/>
      <c r="Z130" s="1063"/>
      <c r="AA130" s="959">
        <v>1836891</v>
      </c>
      <c r="AB130" s="960"/>
      <c r="AC130" s="960"/>
      <c r="AD130" s="960"/>
      <c r="AE130" s="961"/>
      <c r="AF130" s="962">
        <v>1908047</v>
      </c>
      <c r="AG130" s="960"/>
      <c r="AH130" s="960"/>
      <c r="AI130" s="960"/>
      <c r="AJ130" s="961"/>
      <c r="AK130" s="962">
        <v>2037874</v>
      </c>
      <c r="AL130" s="960"/>
      <c r="AM130" s="960"/>
      <c r="AN130" s="960"/>
      <c r="AO130" s="961"/>
      <c r="AP130" s="1064"/>
      <c r="AQ130" s="1065"/>
      <c r="AR130" s="1065"/>
      <c r="AS130" s="1065"/>
      <c r="AT130" s="1066"/>
      <c r="AU130" s="235"/>
      <c r="AV130" s="235"/>
      <c r="AW130" s="235"/>
      <c r="AX130" s="1114" t="s">
        <v>470</v>
      </c>
      <c r="AY130" s="1046"/>
      <c r="AZ130" s="1046"/>
      <c r="BA130" s="1046"/>
      <c r="BB130" s="1046"/>
      <c r="BC130" s="1046"/>
      <c r="BD130" s="1046"/>
      <c r="BE130" s="1047"/>
      <c r="BF130" s="1076" t="s">
        <v>112</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471</v>
      </c>
      <c r="X131" s="1085"/>
      <c r="Y131" s="1085"/>
      <c r="Z131" s="1086"/>
      <c r="AA131" s="998">
        <v>8154571</v>
      </c>
      <c r="AB131" s="999"/>
      <c r="AC131" s="999"/>
      <c r="AD131" s="999"/>
      <c r="AE131" s="1000"/>
      <c r="AF131" s="1001">
        <v>9070105</v>
      </c>
      <c r="AG131" s="999"/>
      <c r="AH131" s="999"/>
      <c r="AI131" s="999"/>
      <c r="AJ131" s="1000"/>
      <c r="AK131" s="1001">
        <v>8921326</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8" t="s">
        <v>472</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473</v>
      </c>
      <c r="W132" s="1102"/>
      <c r="X132" s="1102"/>
      <c r="Y132" s="1102"/>
      <c r="Z132" s="1103"/>
      <c r="AA132" s="1104">
        <v>8.2928335529999995</v>
      </c>
      <c r="AB132" s="1105"/>
      <c r="AC132" s="1105"/>
      <c r="AD132" s="1105"/>
      <c r="AE132" s="1106"/>
      <c r="AF132" s="1107">
        <v>6.9481665320000001</v>
      </c>
      <c r="AG132" s="1105"/>
      <c r="AH132" s="1105"/>
      <c r="AI132" s="1105"/>
      <c r="AJ132" s="1106"/>
      <c r="AK132" s="1107">
        <v>7.52523784</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474</v>
      </c>
      <c r="W133" s="1109"/>
      <c r="X133" s="1109"/>
      <c r="Y133" s="1109"/>
      <c r="Z133" s="1110"/>
      <c r="AA133" s="1111">
        <v>9</v>
      </c>
      <c r="AB133" s="1112"/>
      <c r="AC133" s="1112"/>
      <c r="AD133" s="1112"/>
      <c r="AE133" s="1113"/>
      <c r="AF133" s="1111">
        <v>7.6</v>
      </c>
      <c r="AG133" s="1112"/>
      <c r="AH133" s="1112"/>
      <c r="AI133" s="1112"/>
      <c r="AJ133" s="1113"/>
      <c r="AK133" s="1111">
        <v>7.5</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9" zoomScaleNormal="85" zoomScaleSheetLayoutView="55" workbookViewId="0">
      <selection activeCell="J52" sqref="J52"/>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7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475</v>
      </c>
      <c r="B5" s="246"/>
      <c r="C5" s="246"/>
      <c r="D5" s="246"/>
      <c r="E5" s="246"/>
      <c r="F5" s="246"/>
      <c r="G5" s="246"/>
      <c r="H5" s="246"/>
      <c r="I5" s="246"/>
      <c r="J5" s="246"/>
      <c r="K5" s="246"/>
      <c r="L5" s="246"/>
      <c r="M5" s="246"/>
      <c r="N5" s="246"/>
      <c r="O5" s="247"/>
    </row>
    <row r="6" spans="1:16" x14ac:dyDescent="0.15">
      <c r="A6" s="248"/>
      <c r="B6" s="244"/>
      <c r="C6" s="244"/>
      <c r="D6" s="244"/>
      <c r="E6" s="244"/>
      <c r="F6" s="244"/>
      <c r="G6" s="249" t="s">
        <v>476</v>
      </c>
      <c r="H6" s="249"/>
      <c r="I6" s="249"/>
      <c r="J6" s="249"/>
      <c r="K6" s="244"/>
      <c r="L6" s="244"/>
      <c r="M6" s="244"/>
      <c r="N6" s="244"/>
    </row>
    <row r="7" spans="1:16" x14ac:dyDescent="0.15">
      <c r="A7" s="248"/>
      <c r="B7" s="244"/>
      <c r="C7" s="244"/>
      <c r="D7" s="244"/>
      <c r="E7" s="244"/>
      <c r="F7" s="244"/>
      <c r="G7" s="251"/>
      <c r="H7" s="252"/>
      <c r="I7" s="252"/>
      <c r="J7" s="253"/>
      <c r="K7" s="1118" t="s">
        <v>477</v>
      </c>
      <c r="L7" s="254"/>
      <c r="M7" s="255" t="s">
        <v>478</v>
      </c>
      <c r="N7" s="256"/>
    </row>
    <row r="8" spans="1:16" x14ac:dyDescent="0.15">
      <c r="A8" s="248"/>
      <c r="B8" s="244"/>
      <c r="C8" s="244"/>
      <c r="D8" s="244"/>
      <c r="E8" s="244"/>
      <c r="F8" s="244"/>
      <c r="G8" s="257"/>
      <c r="H8" s="258"/>
      <c r="I8" s="258"/>
      <c r="J8" s="259"/>
      <c r="K8" s="1119"/>
      <c r="L8" s="260" t="s">
        <v>479</v>
      </c>
      <c r="M8" s="261" t="s">
        <v>480</v>
      </c>
      <c r="N8" s="262" t="s">
        <v>481</v>
      </c>
    </row>
    <row r="9" spans="1:16" x14ac:dyDescent="0.15">
      <c r="A9" s="248"/>
      <c r="B9" s="244"/>
      <c r="C9" s="244"/>
      <c r="D9" s="244"/>
      <c r="E9" s="244"/>
      <c r="F9" s="244"/>
      <c r="G9" s="1120" t="s">
        <v>482</v>
      </c>
      <c r="H9" s="1121"/>
      <c r="I9" s="1121"/>
      <c r="J9" s="1122"/>
      <c r="K9" s="263">
        <v>2410071</v>
      </c>
      <c r="L9" s="264">
        <v>103650</v>
      </c>
      <c r="M9" s="265">
        <v>58739</v>
      </c>
      <c r="N9" s="266">
        <v>76.5</v>
      </c>
    </row>
    <row r="10" spans="1:16" x14ac:dyDescent="0.15">
      <c r="A10" s="248"/>
      <c r="B10" s="244"/>
      <c r="C10" s="244"/>
      <c r="D10" s="244"/>
      <c r="E10" s="244"/>
      <c r="F10" s="244"/>
      <c r="G10" s="1120" t="s">
        <v>483</v>
      </c>
      <c r="H10" s="1121"/>
      <c r="I10" s="1121"/>
      <c r="J10" s="1122"/>
      <c r="K10" s="267">
        <v>175145</v>
      </c>
      <c r="L10" s="268">
        <v>7532</v>
      </c>
      <c r="M10" s="269">
        <v>5215</v>
      </c>
      <c r="N10" s="270">
        <v>44.4</v>
      </c>
    </row>
    <row r="11" spans="1:16" ht="13.5" customHeight="1" x14ac:dyDescent="0.15">
      <c r="A11" s="248"/>
      <c r="B11" s="244"/>
      <c r="C11" s="244"/>
      <c r="D11" s="244"/>
      <c r="E11" s="244"/>
      <c r="F11" s="244"/>
      <c r="G11" s="1120" t="s">
        <v>484</v>
      </c>
      <c r="H11" s="1121"/>
      <c r="I11" s="1121"/>
      <c r="J11" s="1122"/>
      <c r="K11" s="267">
        <v>358727</v>
      </c>
      <c r="L11" s="268">
        <v>15428</v>
      </c>
      <c r="M11" s="269">
        <v>7772</v>
      </c>
      <c r="N11" s="270">
        <v>98.5</v>
      </c>
    </row>
    <row r="12" spans="1:16" ht="13.5" customHeight="1" x14ac:dyDescent="0.15">
      <c r="A12" s="248"/>
      <c r="B12" s="244"/>
      <c r="C12" s="244"/>
      <c r="D12" s="244"/>
      <c r="E12" s="244"/>
      <c r="F12" s="244"/>
      <c r="G12" s="1120" t="s">
        <v>485</v>
      </c>
      <c r="H12" s="1121"/>
      <c r="I12" s="1121"/>
      <c r="J12" s="1122"/>
      <c r="K12" s="267" t="s">
        <v>486</v>
      </c>
      <c r="L12" s="268" t="s">
        <v>486</v>
      </c>
      <c r="M12" s="269">
        <v>135</v>
      </c>
      <c r="N12" s="270" t="s">
        <v>486</v>
      </c>
    </row>
    <row r="13" spans="1:16" ht="13.5" customHeight="1" x14ac:dyDescent="0.15">
      <c r="A13" s="248"/>
      <c r="B13" s="244"/>
      <c r="C13" s="244"/>
      <c r="D13" s="244"/>
      <c r="E13" s="244"/>
      <c r="F13" s="244"/>
      <c r="G13" s="1120" t="s">
        <v>487</v>
      </c>
      <c r="H13" s="1121"/>
      <c r="I13" s="1121"/>
      <c r="J13" s="1122"/>
      <c r="K13" s="267" t="s">
        <v>486</v>
      </c>
      <c r="L13" s="268" t="s">
        <v>486</v>
      </c>
      <c r="M13" s="269">
        <v>6</v>
      </c>
      <c r="N13" s="270" t="s">
        <v>486</v>
      </c>
    </row>
    <row r="14" spans="1:16" ht="13.5" customHeight="1" x14ac:dyDescent="0.15">
      <c r="A14" s="248"/>
      <c r="B14" s="244"/>
      <c r="C14" s="244"/>
      <c r="D14" s="244"/>
      <c r="E14" s="244"/>
      <c r="F14" s="244"/>
      <c r="G14" s="1120" t="s">
        <v>488</v>
      </c>
      <c r="H14" s="1121"/>
      <c r="I14" s="1121"/>
      <c r="J14" s="1122"/>
      <c r="K14" s="267">
        <v>33996</v>
      </c>
      <c r="L14" s="268">
        <v>1462</v>
      </c>
      <c r="M14" s="269">
        <v>2905</v>
      </c>
      <c r="N14" s="270">
        <v>-49.7</v>
      </c>
    </row>
    <row r="15" spans="1:16" ht="13.5" customHeight="1" x14ac:dyDescent="0.15">
      <c r="A15" s="248"/>
      <c r="B15" s="244"/>
      <c r="C15" s="244"/>
      <c r="D15" s="244"/>
      <c r="E15" s="244"/>
      <c r="F15" s="244"/>
      <c r="G15" s="1120" t="s">
        <v>489</v>
      </c>
      <c r="H15" s="1121"/>
      <c r="I15" s="1121"/>
      <c r="J15" s="1122"/>
      <c r="K15" s="267">
        <v>50848</v>
      </c>
      <c r="L15" s="268">
        <v>2187</v>
      </c>
      <c r="M15" s="269">
        <v>1221</v>
      </c>
      <c r="N15" s="270">
        <v>79.099999999999994</v>
      </c>
    </row>
    <row r="16" spans="1:16" x14ac:dyDescent="0.15">
      <c r="A16" s="248"/>
      <c r="B16" s="244"/>
      <c r="C16" s="244"/>
      <c r="D16" s="244"/>
      <c r="E16" s="244"/>
      <c r="F16" s="244"/>
      <c r="G16" s="1123" t="s">
        <v>490</v>
      </c>
      <c r="H16" s="1124"/>
      <c r="I16" s="1124"/>
      <c r="J16" s="1125"/>
      <c r="K16" s="268">
        <v>-191713</v>
      </c>
      <c r="L16" s="268">
        <v>-8245</v>
      </c>
      <c r="M16" s="269">
        <v>-6578</v>
      </c>
      <c r="N16" s="270">
        <v>25.3</v>
      </c>
    </row>
    <row r="17" spans="1:16" x14ac:dyDescent="0.15">
      <c r="A17" s="248"/>
      <c r="B17" s="244"/>
      <c r="C17" s="244"/>
      <c r="D17" s="244"/>
      <c r="E17" s="244"/>
      <c r="F17" s="244"/>
      <c r="G17" s="1123" t="s">
        <v>170</v>
      </c>
      <c r="H17" s="1124"/>
      <c r="I17" s="1124"/>
      <c r="J17" s="1125"/>
      <c r="K17" s="268">
        <v>2837074</v>
      </c>
      <c r="L17" s="268">
        <v>122014</v>
      </c>
      <c r="M17" s="269">
        <v>69416</v>
      </c>
      <c r="N17" s="270">
        <v>75.8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491</v>
      </c>
      <c r="H19" s="244"/>
      <c r="I19" s="244"/>
      <c r="J19" s="244"/>
      <c r="K19" s="244"/>
      <c r="L19" s="244"/>
      <c r="M19" s="244"/>
      <c r="N19" s="244"/>
    </row>
    <row r="20" spans="1:16" x14ac:dyDescent="0.15">
      <c r="A20" s="248"/>
      <c r="B20" s="244"/>
      <c r="C20" s="244"/>
      <c r="D20" s="244"/>
      <c r="E20" s="244"/>
      <c r="F20" s="244"/>
      <c r="G20" s="272"/>
      <c r="H20" s="273"/>
      <c r="I20" s="273"/>
      <c r="J20" s="274"/>
      <c r="K20" s="275" t="s">
        <v>492</v>
      </c>
      <c r="L20" s="276" t="s">
        <v>493</v>
      </c>
      <c r="M20" s="277" t="s">
        <v>494</v>
      </c>
      <c r="N20" s="278"/>
    </row>
    <row r="21" spans="1:16" s="284" customFormat="1" x14ac:dyDescent="0.15">
      <c r="A21" s="279"/>
      <c r="B21" s="249"/>
      <c r="C21" s="249"/>
      <c r="D21" s="249"/>
      <c r="E21" s="249"/>
      <c r="F21" s="249"/>
      <c r="G21" s="1115" t="s">
        <v>495</v>
      </c>
      <c r="H21" s="1116"/>
      <c r="I21" s="1116"/>
      <c r="J21" s="1117"/>
      <c r="K21" s="280">
        <v>12.64</v>
      </c>
      <c r="L21" s="281">
        <v>6.74</v>
      </c>
      <c r="M21" s="282">
        <v>5.9</v>
      </c>
      <c r="N21" s="249"/>
      <c r="O21" s="283"/>
      <c r="P21" s="279"/>
    </row>
    <row r="22" spans="1:16" s="284" customFormat="1" x14ac:dyDescent="0.15">
      <c r="A22" s="279"/>
      <c r="B22" s="249"/>
      <c r="C22" s="249"/>
      <c r="D22" s="249"/>
      <c r="E22" s="249"/>
      <c r="F22" s="249"/>
      <c r="G22" s="1115" t="s">
        <v>496</v>
      </c>
      <c r="H22" s="1116"/>
      <c r="I22" s="1116"/>
      <c r="J22" s="1117"/>
      <c r="K22" s="285">
        <v>91.7</v>
      </c>
      <c r="L22" s="286">
        <v>96.7</v>
      </c>
      <c r="M22" s="287">
        <v>-5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497</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499</v>
      </c>
      <c r="H29" s="249"/>
      <c r="I29" s="249"/>
      <c r="J29" s="249"/>
      <c r="K29" s="244"/>
      <c r="L29" s="244"/>
      <c r="M29" s="244"/>
      <c r="N29" s="244"/>
      <c r="O29" s="293"/>
    </row>
    <row r="30" spans="1:16" x14ac:dyDescent="0.15">
      <c r="A30" s="248"/>
      <c r="B30" s="244"/>
      <c r="C30" s="244"/>
      <c r="D30" s="244"/>
      <c r="E30" s="244"/>
      <c r="F30" s="244"/>
      <c r="G30" s="251"/>
      <c r="H30" s="252"/>
      <c r="I30" s="252"/>
      <c r="J30" s="253"/>
      <c r="K30" s="1118" t="s">
        <v>477</v>
      </c>
      <c r="L30" s="254"/>
      <c r="M30" s="255" t="s">
        <v>478</v>
      </c>
      <c r="N30" s="256"/>
    </row>
    <row r="31" spans="1:16" x14ac:dyDescent="0.15">
      <c r="A31" s="248"/>
      <c r="B31" s="244"/>
      <c r="C31" s="244"/>
      <c r="D31" s="244"/>
      <c r="E31" s="244"/>
      <c r="F31" s="244"/>
      <c r="G31" s="257"/>
      <c r="H31" s="258"/>
      <c r="I31" s="258"/>
      <c r="J31" s="259"/>
      <c r="K31" s="1119"/>
      <c r="L31" s="260" t="s">
        <v>479</v>
      </c>
      <c r="M31" s="261" t="s">
        <v>480</v>
      </c>
      <c r="N31" s="262" t="s">
        <v>481</v>
      </c>
    </row>
    <row r="32" spans="1:16" ht="27" customHeight="1" x14ac:dyDescent="0.15">
      <c r="A32" s="248"/>
      <c r="B32" s="244"/>
      <c r="C32" s="244"/>
      <c r="D32" s="244"/>
      <c r="E32" s="244"/>
      <c r="F32" s="244"/>
      <c r="G32" s="1131" t="s">
        <v>500</v>
      </c>
      <c r="H32" s="1132"/>
      <c r="I32" s="1132"/>
      <c r="J32" s="1133"/>
      <c r="K32" s="294">
        <v>1986253</v>
      </c>
      <c r="L32" s="294">
        <v>85423</v>
      </c>
      <c r="M32" s="295">
        <v>33867</v>
      </c>
      <c r="N32" s="296">
        <v>152.19999999999999</v>
      </c>
    </row>
    <row r="33" spans="1:16" ht="13.5" customHeight="1" x14ac:dyDescent="0.15">
      <c r="A33" s="248"/>
      <c r="B33" s="244"/>
      <c r="C33" s="244"/>
      <c r="D33" s="244"/>
      <c r="E33" s="244"/>
      <c r="F33" s="244"/>
      <c r="G33" s="1131" t="s">
        <v>501</v>
      </c>
      <c r="H33" s="1132"/>
      <c r="I33" s="1132"/>
      <c r="J33" s="1133"/>
      <c r="K33" s="294" t="s">
        <v>486</v>
      </c>
      <c r="L33" s="294" t="s">
        <v>486</v>
      </c>
      <c r="M33" s="295" t="s">
        <v>486</v>
      </c>
      <c r="N33" s="296" t="s">
        <v>486</v>
      </c>
    </row>
    <row r="34" spans="1:16" ht="27" customHeight="1" x14ac:dyDescent="0.15">
      <c r="A34" s="248"/>
      <c r="B34" s="244"/>
      <c r="C34" s="244"/>
      <c r="D34" s="244"/>
      <c r="E34" s="244"/>
      <c r="F34" s="244"/>
      <c r="G34" s="1131" t="s">
        <v>502</v>
      </c>
      <c r="H34" s="1132"/>
      <c r="I34" s="1132"/>
      <c r="J34" s="1133"/>
      <c r="K34" s="294" t="s">
        <v>486</v>
      </c>
      <c r="L34" s="294" t="s">
        <v>486</v>
      </c>
      <c r="M34" s="295">
        <v>5</v>
      </c>
      <c r="N34" s="296" t="s">
        <v>486</v>
      </c>
    </row>
    <row r="35" spans="1:16" ht="27" customHeight="1" x14ac:dyDescent="0.15">
      <c r="A35" s="248"/>
      <c r="B35" s="244"/>
      <c r="C35" s="244"/>
      <c r="D35" s="244"/>
      <c r="E35" s="244"/>
      <c r="F35" s="244"/>
      <c r="G35" s="1131" t="s">
        <v>503</v>
      </c>
      <c r="H35" s="1132"/>
      <c r="I35" s="1132"/>
      <c r="J35" s="1133"/>
      <c r="K35" s="294">
        <v>635568</v>
      </c>
      <c r="L35" s="294">
        <v>27334</v>
      </c>
      <c r="M35" s="295">
        <v>10553</v>
      </c>
      <c r="N35" s="296">
        <v>159</v>
      </c>
    </row>
    <row r="36" spans="1:16" ht="27" customHeight="1" x14ac:dyDescent="0.15">
      <c r="A36" s="248"/>
      <c r="B36" s="244"/>
      <c r="C36" s="244"/>
      <c r="D36" s="244"/>
      <c r="E36" s="244"/>
      <c r="F36" s="244"/>
      <c r="G36" s="1131" t="s">
        <v>504</v>
      </c>
      <c r="H36" s="1132"/>
      <c r="I36" s="1132"/>
      <c r="J36" s="1133"/>
      <c r="K36" s="294">
        <v>134256</v>
      </c>
      <c r="L36" s="294">
        <v>5774</v>
      </c>
      <c r="M36" s="295">
        <v>2741</v>
      </c>
      <c r="N36" s="296">
        <v>110.7</v>
      </c>
    </row>
    <row r="37" spans="1:16" ht="13.5" customHeight="1" x14ac:dyDescent="0.15">
      <c r="A37" s="248"/>
      <c r="B37" s="244"/>
      <c r="C37" s="244"/>
      <c r="D37" s="244"/>
      <c r="E37" s="244"/>
      <c r="F37" s="244"/>
      <c r="G37" s="1131" t="s">
        <v>505</v>
      </c>
      <c r="H37" s="1132"/>
      <c r="I37" s="1132"/>
      <c r="J37" s="1133"/>
      <c r="K37" s="294" t="s">
        <v>486</v>
      </c>
      <c r="L37" s="294" t="s">
        <v>486</v>
      </c>
      <c r="M37" s="295">
        <v>1442</v>
      </c>
      <c r="N37" s="296" t="s">
        <v>486</v>
      </c>
    </row>
    <row r="38" spans="1:16" ht="27" customHeight="1" x14ac:dyDescent="0.15">
      <c r="A38" s="248"/>
      <c r="B38" s="244"/>
      <c r="C38" s="244"/>
      <c r="D38" s="244"/>
      <c r="E38" s="244"/>
      <c r="F38" s="244"/>
      <c r="G38" s="1134" t="s">
        <v>506</v>
      </c>
      <c r="H38" s="1135"/>
      <c r="I38" s="1135"/>
      <c r="J38" s="1136"/>
      <c r="K38" s="297" t="s">
        <v>486</v>
      </c>
      <c r="L38" s="297" t="s">
        <v>486</v>
      </c>
      <c r="M38" s="298">
        <v>2</v>
      </c>
      <c r="N38" s="299" t="s">
        <v>486</v>
      </c>
      <c r="O38" s="293"/>
    </row>
    <row r="39" spans="1:16" x14ac:dyDescent="0.15">
      <c r="A39" s="248"/>
      <c r="B39" s="244"/>
      <c r="C39" s="244"/>
      <c r="D39" s="244"/>
      <c r="E39" s="244"/>
      <c r="F39" s="244"/>
      <c r="G39" s="1134" t="s">
        <v>507</v>
      </c>
      <c r="H39" s="1135"/>
      <c r="I39" s="1135"/>
      <c r="J39" s="1136"/>
      <c r="K39" s="300">
        <v>-46852</v>
      </c>
      <c r="L39" s="300">
        <v>-2015</v>
      </c>
      <c r="M39" s="301">
        <v>-3178</v>
      </c>
      <c r="N39" s="302">
        <v>-36.6</v>
      </c>
      <c r="O39" s="293"/>
    </row>
    <row r="40" spans="1:16" ht="27" customHeight="1" x14ac:dyDescent="0.15">
      <c r="A40" s="248"/>
      <c r="B40" s="244"/>
      <c r="C40" s="244"/>
      <c r="D40" s="244"/>
      <c r="E40" s="244"/>
      <c r="F40" s="244"/>
      <c r="G40" s="1131" t="s">
        <v>508</v>
      </c>
      <c r="H40" s="1132"/>
      <c r="I40" s="1132"/>
      <c r="J40" s="1133"/>
      <c r="K40" s="300">
        <v>-2037874</v>
      </c>
      <c r="L40" s="300">
        <v>-87643</v>
      </c>
      <c r="M40" s="301">
        <v>-30469</v>
      </c>
      <c r="N40" s="302">
        <v>187.6</v>
      </c>
      <c r="O40" s="293"/>
    </row>
    <row r="41" spans="1:16" x14ac:dyDescent="0.15">
      <c r="A41" s="248"/>
      <c r="B41" s="244"/>
      <c r="C41" s="244"/>
      <c r="D41" s="244"/>
      <c r="E41" s="244"/>
      <c r="F41" s="244"/>
      <c r="G41" s="1137" t="s">
        <v>280</v>
      </c>
      <c r="H41" s="1138"/>
      <c r="I41" s="1138"/>
      <c r="J41" s="1139"/>
      <c r="K41" s="294">
        <v>671351</v>
      </c>
      <c r="L41" s="300">
        <v>28873</v>
      </c>
      <c r="M41" s="301">
        <v>14963</v>
      </c>
      <c r="N41" s="302">
        <v>93</v>
      </c>
      <c r="O41" s="293"/>
    </row>
    <row r="42" spans="1:16" x14ac:dyDescent="0.15">
      <c r="A42" s="248"/>
      <c r="B42" s="244"/>
      <c r="C42" s="244"/>
      <c r="D42" s="244"/>
      <c r="E42" s="244"/>
      <c r="F42" s="244"/>
      <c r="G42" s="303" t="s">
        <v>509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511</v>
      </c>
      <c r="H48" s="308"/>
      <c r="I48" s="308"/>
      <c r="J48" s="308"/>
      <c r="K48" s="308"/>
      <c r="L48" s="308"/>
      <c r="M48" s="309"/>
      <c r="N48" s="308"/>
    </row>
    <row r="49" spans="1:14" ht="13.5" customHeight="1" x14ac:dyDescent="0.15">
      <c r="A49" s="248"/>
      <c r="B49" s="244"/>
      <c r="C49" s="244"/>
      <c r="D49" s="244"/>
      <c r="E49" s="244"/>
      <c r="F49" s="244"/>
      <c r="G49" s="310"/>
      <c r="H49" s="311"/>
      <c r="I49" s="1126" t="s">
        <v>477</v>
      </c>
      <c r="J49" s="1128" t="s">
        <v>512</v>
      </c>
      <c r="K49" s="1129"/>
      <c r="L49" s="1129"/>
      <c r="M49" s="1129"/>
      <c r="N49" s="1130"/>
    </row>
    <row r="50" spans="1:14" x14ac:dyDescent="0.15">
      <c r="A50" s="248"/>
      <c r="B50" s="244"/>
      <c r="C50" s="244"/>
      <c r="D50" s="244"/>
      <c r="E50" s="244"/>
      <c r="F50" s="244"/>
      <c r="G50" s="312"/>
      <c r="H50" s="313"/>
      <c r="I50" s="1127"/>
      <c r="J50" s="314" t="s">
        <v>513</v>
      </c>
      <c r="K50" s="315" t="s">
        <v>514</v>
      </c>
      <c r="L50" s="316" t="s">
        <v>515</v>
      </c>
      <c r="M50" s="317" t="s">
        <v>516</v>
      </c>
      <c r="N50" s="318" t="s">
        <v>517</v>
      </c>
    </row>
    <row r="51" spans="1:14" x14ac:dyDescent="0.15">
      <c r="A51" s="248"/>
      <c r="B51" s="244"/>
      <c r="C51" s="244"/>
      <c r="D51" s="244"/>
      <c r="E51" s="244"/>
      <c r="F51" s="244"/>
      <c r="G51" s="310" t="s">
        <v>518</v>
      </c>
      <c r="H51" s="311"/>
      <c r="I51" s="319">
        <v>4566331</v>
      </c>
      <c r="J51" s="320">
        <v>184984</v>
      </c>
      <c r="K51" s="321">
        <v>89.3</v>
      </c>
      <c r="L51" s="322">
        <v>55958</v>
      </c>
      <c r="M51" s="323">
        <v>7</v>
      </c>
      <c r="N51" s="324">
        <v>82.3</v>
      </c>
    </row>
    <row r="52" spans="1:14" x14ac:dyDescent="0.15">
      <c r="A52" s="248"/>
      <c r="B52" s="244"/>
      <c r="C52" s="244"/>
      <c r="D52" s="244"/>
      <c r="E52" s="244"/>
      <c r="F52" s="244"/>
      <c r="G52" s="325"/>
      <c r="H52" s="326" t="s">
        <v>519</v>
      </c>
      <c r="I52" s="327">
        <v>3437143</v>
      </c>
      <c r="J52" s="328">
        <v>139240</v>
      </c>
      <c r="K52" s="329">
        <v>98.2</v>
      </c>
      <c r="L52" s="330">
        <v>35126</v>
      </c>
      <c r="M52" s="331">
        <v>4</v>
      </c>
      <c r="N52" s="332">
        <v>94.2</v>
      </c>
    </row>
    <row r="53" spans="1:14" x14ac:dyDescent="0.15">
      <c r="A53" s="248"/>
      <c r="B53" s="244"/>
      <c r="C53" s="244"/>
      <c r="D53" s="244"/>
      <c r="E53" s="244"/>
      <c r="F53" s="244"/>
      <c r="G53" s="310" t="s">
        <v>520</v>
      </c>
      <c r="H53" s="311"/>
      <c r="I53" s="319">
        <v>4187106</v>
      </c>
      <c r="J53" s="320">
        <v>172515</v>
      </c>
      <c r="K53" s="321">
        <v>-6.7</v>
      </c>
      <c r="L53" s="322">
        <v>59338</v>
      </c>
      <c r="M53" s="323">
        <v>6</v>
      </c>
      <c r="N53" s="324">
        <v>-12.7</v>
      </c>
    </row>
    <row r="54" spans="1:14" x14ac:dyDescent="0.15">
      <c r="A54" s="248"/>
      <c r="B54" s="244"/>
      <c r="C54" s="244"/>
      <c r="D54" s="244"/>
      <c r="E54" s="244"/>
      <c r="F54" s="244"/>
      <c r="G54" s="325"/>
      <c r="H54" s="326" t="s">
        <v>519</v>
      </c>
      <c r="I54" s="327">
        <v>3498059</v>
      </c>
      <c r="J54" s="328">
        <v>144125</v>
      </c>
      <c r="K54" s="329">
        <v>3.5</v>
      </c>
      <c r="L54" s="330">
        <v>34073</v>
      </c>
      <c r="M54" s="331">
        <v>-3</v>
      </c>
      <c r="N54" s="332">
        <v>6.5</v>
      </c>
    </row>
    <row r="55" spans="1:14" x14ac:dyDescent="0.15">
      <c r="A55" s="248"/>
      <c r="B55" s="244"/>
      <c r="C55" s="244"/>
      <c r="D55" s="244"/>
      <c r="E55" s="244"/>
      <c r="F55" s="244"/>
      <c r="G55" s="310" t="s">
        <v>521</v>
      </c>
      <c r="H55" s="311"/>
      <c r="I55" s="319">
        <v>3317234</v>
      </c>
      <c r="J55" s="320">
        <v>139134</v>
      </c>
      <c r="K55" s="321">
        <v>-19.3</v>
      </c>
      <c r="L55" s="322">
        <v>42839</v>
      </c>
      <c r="M55" s="323">
        <v>-27.8</v>
      </c>
      <c r="N55" s="324">
        <v>8.5</v>
      </c>
    </row>
    <row r="56" spans="1:14" x14ac:dyDescent="0.15">
      <c r="A56" s="248"/>
      <c r="B56" s="244"/>
      <c r="C56" s="244"/>
      <c r="D56" s="244"/>
      <c r="E56" s="244"/>
      <c r="F56" s="244"/>
      <c r="G56" s="325"/>
      <c r="H56" s="326" t="s">
        <v>519</v>
      </c>
      <c r="I56" s="327">
        <v>1822235</v>
      </c>
      <c r="J56" s="328">
        <v>76430</v>
      </c>
      <c r="K56" s="329">
        <v>-47</v>
      </c>
      <c r="L56" s="330">
        <v>22027</v>
      </c>
      <c r="M56" s="331">
        <v>-35.4</v>
      </c>
      <c r="N56" s="332">
        <v>-11.6</v>
      </c>
    </row>
    <row r="57" spans="1:14" x14ac:dyDescent="0.15">
      <c r="A57" s="248"/>
      <c r="B57" s="244"/>
      <c r="C57" s="244"/>
      <c r="D57" s="244"/>
      <c r="E57" s="244"/>
      <c r="F57" s="244"/>
      <c r="G57" s="310" t="s">
        <v>522</v>
      </c>
      <c r="H57" s="311"/>
      <c r="I57" s="319">
        <v>4267858</v>
      </c>
      <c r="J57" s="320">
        <v>180972</v>
      </c>
      <c r="K57" s="321">
        <v>30.1</v>
      </c>
      <c r="L57" s="322">
        <v>46819</v>
      </c>
      <c r="M57" s="323">
        <v>9.3000000000000007</v>
      </c>
      <c r="N57" s="324">
        <v>20.8</v>
      </c>
    </row>
    <row r="58" spans="1:14" x14ac:dyDescent="0.15">
      <c r="A58" s="248"/>
      <c r="B58" s="244"/>
      <c r="C58" s="244"/>
      <c r="D58" s="244"/>
      <c r="E58" s="244"/>
      <c r="F58" s="244"/>
      <c r="G58" s="325"/>
      <c r="H58" s="326" t="s">
        <v>519</v>
      </c>
      <c r="I58" s="327">
        <v>2419210</v>
      </c>
      <c r="J58" s="328">
        <v>102583</v>
      </c>
      <c r="K58" s="329">
        <v>34.200000000000003</v>
      </c>
      <c r="L58" s="330">
        <v>24121</v>
      </c>
      <c r="M58" s="331">
        <v>9.5</v>
      </c>
      <c r="N58" s="332">
        <v>24.7</v>
      </c>
    </row>
    <row r="59" spans="1:14" x14ac:dyDescent="0.15">
      <c r="A59" s="248"/>
      <c r="B59" s="244"/>
      <c r="C59" s="244"/>
      <c r="D59" s="244"/>
      <c r="E59" s="244"/>
      <c r="F59" s="244"/>
      <c r="G59" s="310" t="s">
        <v>523</v>
      </c>
      <c r="H59" s="311"/>
      <c r="I59" s="319">
        <v>2059380</v>
      </c>
      <c r="J59" s="320">
        <v>88568</v>
      </c>
      <c r="K59" s="321">
        <v>-51.1</v>
      </c>
      <c r="L59" s="322">
        <v>53270</v>
      </c>
      <c r="M59" s="323">
        <v>13.8</v>
      </c>
      <c r="N59" s="324">
        <v>-64.900000000000006</v>
      </c>
    </row>
    <row r="60" spans="1:14" x14ac:dyDescent="0.15">
      <c r="A60" s="248"/>
      <c r="B60" s="244"/>
      <c r="C60" s="244"/>
      <c r="D60" s="244"/>
      <c r="E60" s="244"/>
      <c r="F60" s="244"/>
      <c r="G60" s="325"/>
      <c r="H60" s="326" t="s">
        <v>519</v>
      </c>
      <c r="I60" s="333">
        <v>1395781</v>
      </c>
      <c r="J60" s="328">
        <v>60028</v>
      </c>
      <c r="K60" s="329">
        <v>-41.5</v>
      </c>
      <c r="L60" s="330">
        <v>24316</v>
      </c>
      <c r="M60" s="331">
        <v>0.8</v>
      </c>
      <c r="N60" s="332">
        <v>-42.3</v>
      </c>
    </row>
    <row r="61" spans="1:14" x14ac:dyDescent="0.15">
      <c r="A61" s="248"/>
      <c r="B61" s="244"/>
      <c r="C61" s="244"/>
      <c r="D61" s="244"/>
      <c r="E61" s="244"/>
      <c r="F61" s="244"/>
      <c r="G61" s="310" t="s">
        <v>524</v>
      </c>
      <c r="H61" s="334"/>
      <c r="I61" s="335">
        <v>3679582</v>
      </c>
      <c r="J61" s="336">
        <v>153235</v>
      </c>
      <c r="K61" s="337">
        <v>8.5</v>
      </c>
      <c r="L61" s="338">
        <v>51645</v>
      </c>
      <c r="M61" s="339">
        <v>1.7</v>
      </c>
      <c r="N61" s="324">
        <v>6.8</v>
      </c>
    </row>
    <row r="62" spans="1:14" x14ac:dyDescent="0.15">
      <c r="A62" s="248"/>
      <c r="B62" s="244"/>
      <c r="C62" s="244"/>
      <c r="D62" s="244"/>
      <c r="E62" s="244"/>
      <c r="F62" s="244"/>
      <c r="G62" s="325"/>
      <c r="H62" s="326" t="s">
        <v>519</v>
      </c>
      <c r="I62" s="327">
        <v>2514486</v>
      </c>
      <c r="J62" s="328">
        <v>104481</v>
      </c>
      <c r="K62" s="329">
        <v>9.5</v>
      </c>
      <c r="L62" s="330">
        <v>27933</v>
      </c>
      <c r="M62" s="331">
        <v>-4.8</v>
      </c>
      <c r="N62" s="332">
        <v>14.3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40" t="s">
        <v>3</v>
      </c>
      <c r="D47" s="1140"/>
      <c r="E47" s="1141"/>
      <c r="F47" s="11">
        <v>12.83</v>
      </c>
      <c r="G47" s="12">
        <v>15.89</v>
      </c>
      <c r="H47" s="12">
        <v>20.399999999999999</v>
      </c>
      <c r="I47" s="12">
        <v>20.7</v>
      </c>
      <c r="J47" s="13">
        <v>22.57</v>
      </c>
    </row>
    <row r="48" spans="2:10" ht="57.75" customHeight="1" x14ac:dyDescent="0.15">
      <c r="B48" s="14"/>
      <c r="C48" s="1142" t="s">
        <v>4</v>
      </c>
      <c r="D48" s="1142"/>
      <c r="E48" s="1143"/>
      <c r="F48" s="15">
        <v>5.3</v>
      </c>
      <c r="G48" s="16">
        <v>4.76</v>
      </c>
      <c r="H48" s="16">
        <v>5.47</v>
      </c>
      <c r="I48" s="16">
        <v>3.68</v>
      </c>
      <c r="J48" s="17">
        <v>5.26</v>
      </c>
    </row>
    <row r="49" spans="2:10" ht="57.75" customHeight="1" thickBot="1" x14ac:dyDescent="0.2">
      <c r="B49" s="18"/>
      <c r="C49" s="1144" t="s">
        <v>5</v>
      </c>
      <c r="D49" s="1144"/>
      <c r="E49" s="1145"/>
      <c r="F49" s="19">
        <v>3.42</v>
      </c>
      <c r="G49" s="20">
        <v>2.91</v>
      </c>
      <c r="H49" s="20">
        <v>5.14</v>
      </c>
      <c r="I49" s="20">
        <v>0.83</v>
      </c>
      <c r="J49" s="21">
        <v>7.7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34" zoomScaleSheetLayoutView="100" workbookViewId="0">
      <selection activeCell="H40" sqref="H40"/>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2" t="s">
        <v>531</v>
      </c>
      <c r="D34" s="1152"/>
      <c r="E34" s="1153"/>
      <c r="F34" s="32">
        <v>5.05</v>
      </c>
      <c r="G34" s="33">
        <v>4.5199999999999996</v>
      </c>
      <c r="H34" s="33">
        <v>5.26</v>
      </c>
      <c r="I34" s="33">
        <v>3.63</v>
      </c>
      <c r="J34" s="34">
        <v>5.24</v>
      </c>
      <c r="K34" s="22"/>
      <c r="L34" s="22"/>
      <c r="M34" s="22"/>
      <c r="N34" s="22"/>
      <c r="O34" s="22"/>
      <c r="P34" s="22"/>
    </row>
    <row r="35" spans="1:16" ht="39" customHeight="1" x14ac:dyDescent="0.15">
      <c r="A35" s="22"/>
      <c r="B35" s="35"/>
      <c r="C35" s="1146" t="s">
        <v>532</v>
      </c>
      <c r="D35" s="1147"/>
      <c r="E35" s="1148"/>
      <c r="F35" s="36">
        <v>4.7</v>
      </c>
      <c r="G35" s="37">
        <v>5.05</v>
      </c>
      <c r="H35" s="37">
        <v>5.8</v>
      </c>
      <c r="I35" s="37">
        <v>5.0999999999999996</v>
      </c>
      <c r="J35" s="38">
        <v>4.72</v>
      </c>
      <c r="K35" s="22"/>
      <c r="L35" s="22"/>
      <c r="M35" s="22"/>
      <c r="N35" s="22"/>
      <c r="O35" s="22"/>
      <c r="P35" s="22"/>
    </row>
    <row r="36" spans="1:16" ht="39" customHeight="1" x14ac:dyDescent="0.15">
      <c r="A36" s="22"/>
      <c r="B36" s="35"/>
      <c r="C36" s="1146" t="s">
        <v>533</v>
      </c>
      <c r="D36" s="1147"/>
      <c r="E36" s="1148"/>
      <c r="F36" s="36">
        <v>0.36</v>
      </c>
      <c r="G36" s="37">
        <v>0.54</v>
      </c>
      <c r="H36" s="37">
        <v>0.35</v>
      </c>
      <c r="I36" s="37">
        <v>1.01</v>
      </c>
      <c r="J36" s="38">
        <v>0.54</v>
      </c>
      <c r="K36" s="22"/>
      <c r="L36" s="22"/>
      <c r="M36" s="22"/>
      <c r="N36" s="22"/>
      <c r="O36" s="22"/>
      <c r="P36" s="22"/>
    </row>
    <row r="37" spans="1:16" ht="39" customHeight="1" x14ac:dyDescent="0.15">
      <c r="A37" s="22"/>
      <c r="B37" s="35"/>
      <c r="C37" s="1146" t="s">
        <v>534</v>
      </c>
      <c r="D37" s="1147"/>
      <c r="E37" s="1148"/>
      <c r="F37" s="36">
        <v>7.0000000000000007E-2</v>
      </c>
      <c r="G37" s="37">
        <v>0.06</v>
      </c>
      <c r="H37" s="37">
        <v>0.05</v>
      </c>
      <c r="I37" s="37">
        <v>0.1</v>
      </c>
      <c r="J37" s="38">
        <v>0.09</v>
      </c>
      <c r="K37" s="22"/>
      <c r="L37" s="22"/>
      <c r="M37" s="22"/>
      <c r="N37" s="22"/>
      <c r="O37" s="22"/>
      <c r="P37" s="22"/>
    </row>
    <row r="38" spans="1:16" ht="39" customHeight="1" x14ac:dyDescent="0.15">
      <c r="A38" s="22"/>
      <c r="B38" s="35"/>
      <c r="C38" s="1146" t="s">
        <v>535</v>
      </c>
      <c r="D38" s="1147"/>
      <c r="E38" s="1148"/>
      <c r="F38" s="36">
        <v>0.05</v>
      </c>
      <c r="G38" s="37">
        <v>0.05</v>
      </c>
      <c r="H38" s="37">
        <v>0.04</v>
      </c>
      <c r="I38" s="37">
        <v>0.04</v>
      </c>
      <c r="J38" s="38">
        <v>0.05</v>
      </c>
      <c r="K38" s="22"/>
      <c r="L38" s="22"/>
      <c r="M38" s="22"/>
      <c r="N38" s="22"/>
      <c r="O38" s="22"/>
      <c r="P38" s="22"/>
    </row>
    <row r="39" spans="1:16" ht="39" customHeight="1" x14ac:dyDescent="0.15">
      <c r="A39" s="22"/>
      <c r="B39" s="35"/>
      <c r="C39" s="1146" t="s">
        <v>536</v>
      </c>
      <c r="D39" s="1147"/>
      <c r="E39" s="1148"/>
      <c r="F39" s="36">
        <v>0.01</v>
      </c>
      <c r="G39" s="37">
        <v>0.04</v>
      </c>
      <c r="H39" s="37">
        <v>0.03</v>
      </c>
      <c r="I39" s="37">
        <v>0.03</v>
      </c>
      <c r="J39" s="38">
        <v>0.04</v>
      </c>
      <c r="K39" s="22"/>
      <c r="L39" s="22"/>
      <c r="M39" s="22"/>
      <c r="N39" s="22"/>
      <c r="O39" s="22"/>
      <c r="P39" s="22"/>
    </row>
    <row r="40" spans="1:16" ht="39" customHeight="1" x14ac:dyDescent="0.15">
      <c r="A40" s="22"/>
      <c r="B40" s="35"/>
      <c r="C40" s="1146" t="s">
        <v>537</v>
      </c>
      <c r="D40" s="1147"/>
      <c r="E40" s="1148"/>
      <c r="F40" s="36">
        <v>0.02</v>
      </c>
      <c r="G40" s="37">
        <v>0.02</v>
      </c>
      <c r="H40" s="37">
        <v>0.01</v>
      </c>
      <c r="I40" s="37">
        <v>0.01</v>
      </c>
      <c r="J40" s="38">
        <v>0.03</v>
      </c>
      <c r="K40" s="22"/>
      <c r="L40" s="22"/>
      <c r="M40" s="22"/>
      <c r="N40" s="22"/>
      <c r="O40" s="22"/>
      <c r="P40" s="22"/>
    </row>
    <row r="41" spans="1:16" ht="39" customHeight="1" x14ac:dyDescent="0.15">
      <c r="A41" s="22"/>
      <c r="B41" s="35"/>
      <c r="C41" s="1146" t="s">
        <v>538</v>
      </c>
      <c r="D41" s="1147"/>
      <c r="E41" s="1148"/>
      <c r="F41" s="36">
        <v>0</v>
      </c>
      <c r="G41" s="37">
        <v>0</v>
      </c>
      <c r="H41" s="37">
        <v>0.02</v>
      </c>
      <c r="I41" s="37">
        <v>0.02</v>
      </c>
      <c r="J41" s="38">
        <v>0.02</v>
      </c>
      <c r="K41" s="22"/>
      <c r="L41" s="22"/>
      <c r="M41" s="22"/>
      <c r="N41" s="22"/>
      <c r="O41" s="22"/>
      <c r="P41" s="22"/>
    </row>
    <row r="42" spans="1:16" ht="39" customHeight="1" x14ac:dyDescent="0.15">
      <c r="A42" s="22"/>
      <c r="B42" s="39"/>
      <c r="C42" s="1146" t="s">
        <v>539</v>
      </c>
      <c r="D42" s="1147"/>
      <c r="E42" s="1148"/>
      <c r="F42" s="36" t="s">
        <v>486</v>
      </c>
      <c r="G42" s="37" t="s">
        <v>486</v>
      </c>
      <c r="H42" s="37" t="s">
        <v>486</v>
      </c>
      <c r="I42" s="37" t="s">
        <v>486</v>
      </c>
      <c r="J42" s="38" t="s">
        <v>486</v>
      </c>
      <c r="K42" s="22"/>
      <c r="L42" s="22"/>
      <c r="M42" s="22"/>
      <c r="N42" s="22"/>
      <c r="O42" s="22"/>
      <c r="P42" s="22"/>
    </row>
    <row r="43" spans="1:16" ht="39" customHeight="1" thickBot="1" x14ac:dyDescent="0.2">
      <c r="A43" s="22"/>
      <c r="B43" s="40"/>
      <c r="C43" s="1149" t="s">
        <v>540</v>
      </c>
      <c r="D43" s="1150"/>
      <c r="E43" s="1151"/>
      <c r="F43" s="41">
        <v>0.4</v>
      </c>
      <c r="G43" s="42">
        <v>0.35</v>
      </c>
      <c r="H43" s="42">
        <v>0.38</v>
      </c>
      <c r="I43" s="42">
        <v>0.18</v>
      </c>
      <c r="J43" s="43">
        <v>0.08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O46" sqref="O46"/>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62" t="s">
        <v>11</v>
      </c>
      <c r="C45" s="1163"/>
      <c r="D45" s="58"/>
      <c r="E45" s="1168" t="s">
        <v>12</v>
      </c>
      <c r="F45" s="1168"/>
      <c r="G45" s="1168"/>
      <c r="H45" s="1168"/>
      <c r="I45" s="1168"/>
      <c r="J45" s="1169"/>
      <c r="K45" s="59">
        <v>2200</v>
      </c>
      <c r="L45" s="60">
        <v>1982</v>
      </c>
      <c r="M45" s="60">
        <v>1935</v>
      </c>
      <c r="N45" s="60">
        <v>1897</v>
      </c>
      <c r="O45" s="61">
        <v>1986</v>
      </c>
      <c r="P45" s="48"/>
      <c r="Q45" s="48"/>
      <c r="R45" s="48"/>
      <c r="S45" s="48"/>
      <c r="T45" s="48"/>
      <c r="U45" s="48"/>
    </row>
    <row r="46" spans="1:21" ht="30.75" customHeight="1" x14ac:dyDescent="0.15">
      <c r="A46" s="48"/>
      <c r="B46" s="1164"/>
      <c r="C46" s="1165"/>
      <c r="D46" s="62"/>
      <c r="E46" s="1156" t="s">
        <v>13</v>
      </c>
      <c r="F46" s="1156"/>
      <c r="G46" s="1156"/>
      <c r="H46" s="1156"/>
      <c r="I46" s="1156"/>
      <c r="J46" s="1157"/>
      <c r="K46" s="63" t="s">
        <v>486</v>
      </c>
      <c r="L46" s="64" t="s">
        <v>486</v>
      </c>
      <c r="M46" s="64" t="s">
        <v>486</v>
      </c>
      <c r="N46" s="64" t="s">
        <v>486</v>
      </c>
      <c r="O46" s="65" t="s">
        <v>486</v>
      </c>
      <c r="P46" s="48"/>
      <c r="Q46" s="48"/>
      <c r="R46" s="48"/>
      <c r="S46" s="48"/>
      <c r="T46" s="48"/>
      <c r="U46" s="48"/>
    </row>
    <row r="47" spans="1:21" ht="30.75" customHeight="1" x14ac:dyDescent="0.15">
      <c r="A47" s="48"/>
      <c r="B47" s="1164"/>
      <c r="C47" s="1165"/>
      <c r="D47" s="62"/>
      <c r="E47" s="1156" t="s">
        <v>14</v>
      </c>
      <c r="F47" s="1156"/>
      <c r="G47" s="1156"/>
      <c r="H47" s="1156"/>
      <c r="I47" s="1156"/>
      <c r="J47" s="1157"/>
      <c r="K47" s="63" t="s">
        <v>486</v>
      </c>
      <c r="L47" s="64" t="s">
        <v>486</v>
      </c>
      <c r="M47" s="64" t="s">
        <v>486</v>
      </c>
      <c r="N47" s="64" t="s">
        <v>486</v>
      </c>
      <c r="O47" s="65" t="s">
        <v>486</v>
      </c>
      <c r="P47" s="48"/>
      <c r="Q47" s="48"/>
      <c r="R47" s="48"/>
      <c r="S47" s="48"/>
      <c r="T47" s="48"/>
      <c r="U47" s="48"/>
    </row>
    <row r="48" spans="1:21" ht="30.75" customHeight="1" x14ac:dyDescent="0.15">
      <c r="A48" s="48"/>
      <c r="B48" s="1164"/>
      <c r="C48" s="1165"/>
      <c r="D48" s="62"/>
      <c r="E48" s="1156" t="s">
        <v>15</v>
      </c>
      <c r="F48" s="1156"/>
      <c r="G48" s="1156"/>
      <c r="H48" s="1156"/>
      <c r="I48" s="1156"/>
      <c r="J48" s="1157"/>
      <c r="K48" s="63">
        <v>297</v>
      </c>
      <c r="L48" s="64">
        <v>324</v>
      </c>
      <c r="M48" s="64">
        <v>488</v>
      </c>
      <c r="N48" s="64">
        <v>557</v>
      </c>
      <c r="O48" s="65">
        <v>636</v>
      </c>
      <c r="P48" s="48"/>
      <c r="Q48" s="48"/>
      <c r="R48" s="48"/>
      <c r="S48" s="48"/>
      <c r="T48" s="48"/>
      <c r="U48" s="48"/>
    </row>
    <row r="49" spans="1:21" ht="30.75" customHeight="1" x14ac:dyDescent="0.15">
      <c r="A49" s="48"/>
      <c r="B49" s="1164"/>
      <c r="C49" s="1165"/>
      <c r="D49" s="62"/>
      <c r="E49" s="1156" t="s">
        <v>16</v>
      </c>
      <c r="F49" s="1156"/>
      <c r="G49" s="1156"/>
      <c r="H49" s="1156"/>
      <c r="I49" s="1156"/>
      <c r="J49" s="1157"/>
      <c r="K49" s="63">
        <v>154</v>
      </c>
      <c r="L49" s="64">
        <v>140</v>
      </c>
      <c r="M49" s="64">
        <v>136</v>
      </c>
      <c r="N49" s="64">
        <v>131</v>
      </c>
      <c r="O49" s="65">
        <v>134</v>
      </c>
      <c r="P49" s="48"/>
      <c r="Q49" s="48"/>
      <c r="R49" s="48"/>
      <c r="S49" s="48"/>
      <c r="T49" s="48"/>
      <c r="U49" s="48"/>
    </row>
    <row r="50" spans="1:21" ht="30.75" customHeight="1" x14ac:dyDescent="0.15">
      <c r="A50" s="48"/>
      <c r="B50" s="1164"/>
      <c r="C50" s="1165"/>
      <c r="D50" s="62"/>
      <c r="E50" s="1156" t="s">
        <v>17</v>
      </c>
      <c r="F50" s="1156"/>
      <c r="G50" s="1156"/>
      <c r="H50" s="1156"/>
      <c r="I50" s="1156"/>
      <c r="J50" s="1157"/>
      <c r="K50" s="63">
        <v>0</v>
      </c>
      <c r="L50" s="64" t="s">
        <v>486</v>
      </c>
      <c r="M50" s="64" t="s">
        <v>486</v>
      </c>
      <c r="N50" s="64" t="s">
        <v>486</v>
      </c>
      <c r="O50" s="65" t="s">
        <v>486</v>
      </c>
      <c r="P50" s="48"/>
      <c r="Q50" s="48"/>
      <c r="R50" s="48"/>
      <c r="S50" s="48"/>
      <c r="T50" s="48"/>
      <c r="U50" s="48"/>
    </row>
    <row r="51" spans="1:21" ht="30.75" customHeight="1" x14ac:dyDescent="0.15">
      <c r="A51" s="48"/>
      <c r="B51" s="1166"/>
      <c r="C51" s="1167"/>
      <c r="D51" s="66"/>
      <c r="E51" s="1156" t="s">
        <v>18</v>
      </c>
      <c r="F51" s="1156"/>
      <c r="G51" s="1156"/>
      <c r="H51" s="1156"/>
      <c r="I51" s="1156"/>
      <c r="J51" s="1157"/>
      <c r="K51" s="63" t="s">
        <v>486</v>
      </c>
      <c r="L51" s="64" t="s">
        <v>486</v>
      </c>
      <c r="M51" s="64" t="s">
        <v>486</v>
      </c>
      <c r="N51" s="64" t="s">
        <v>486</v>
      </c>
      <c r="O51" s="65" t="s">
        <v>486</v>
      </c>
      <c r="P51" s="48"/>
      <c r="Q51" s="48"/>
      <c r="R51" s="48"/>
      <c r="S51" s="48"/>
      <c r="T51" s="48"/>
      <c r="U51" s="48"/>
    </row>
    <row r="52" spans="1:21" ht="30.75" customHeight="1" x14ac:dyDescent="0.15">
      <c r="A52" s="48"/>
      <c r="B52" s="1154" t="s">
        <v>19</v>
      </c>
      <c r="C52" s="1155"/>
      <c r="D52" s="66"/>
      <c r="E52" s="1156" t="s">
        <v>20</v>
      </c>
      <c r="F52" s="1156"/>
      <c r="G52" s="1156"/>
      <c r="H52" s="1156"/>
      <c r="I52" s="1156"/>
      <c r="J52" s="1157"/>
      <c r="K52" s="63">
        <v>1753</v>
      </c>
      <c r="L52" s="64">
        <v>1791</v>
      </c>
      <c r="M52" s="64">
        <v>1883</v>
      </c>
      <c r="N52" s="64">
        <v>1954</v>
      </c>
      <c r="O52" s="65">
        <v>2084</v>
      </c>
      <c r="P52" s="48"/>
      <c r="Q52" s="48"/>
      <c r="R52" s="48"/>
      <c r="S52" s="48"/>
      <c r="T52" s="48"/>
      <c r="U52" s="48"/>
    </row>
    <row r="53" spans="1:21" ht="30.75" customHeight="1" thickBot="1" x14ac:dyDescent="0.2">
      <c r="A53" s="48"/>
      <c r="B53" s="1158" t="s">
        <v>21</v>
      </c>
      <c r="C53" s="1159"/>
      <c r="D53" s="67"/>
      <c r="E53" s="1160" t="s">
        <v>22</v>
      </c>
      <c r="F53" s="1160"/>
      <c r="G53" s="1160"/>
      <c r="H53" s="1160"/>
      <c r="I53" s="1160"/>
      <c r="J53" s="1161"/>
      <c r="K53" s="68">
        <v>898</v>
      </c>
      <c r="L53" s="69">
        <v>655</v>
      </c>
      <c r="M53" s="69">
        <v>676</v>
      </c>
      <c r="N53" s="69">
        <v>631</v>
      </c>
      <c r="O53" s="70">
        <v>672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2015-05-13T08:47:22Z</cp:lastPrinted>
  <dcterms:created xsi:type="dcterms:W3CDTF">2015-02-17T06:56:08Z</dcterms:created>
  <dcterms:modified xsi:type="dcterms:W3CDTF">2019-03-02T02:37:53Z</dcterms:modified>
  <cp:category/>
</cp:coreProperties>
</file>